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15735" windowHeight="7005"/>
  </bookViews>
  <sheets>
    <sheet name="ILLER_SEKTOR" sheetId="1" r:id="rId1"/>
  </sheets>
  <calcPr calcId="152511"/>
</workbook>
</file>

<file path=xl/calcChain.xml><?xml version="1.0" encoding="utf-8"?>
<calcChain xmlns="http://schemas.openxmlformats.org/spreadsheetml/2006/main">
  <c r="M1898" i="1" l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E1899" i="1" l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H5030" i="1"/>
  <c r="J5030" i="1"/>
  <c r="M5030" i="1"/>
</calcChain>
</file>

<file path=xl/sharedStrings.xml><?xml version="1.0" encoding="utf-8"?>
<sst xmlns="http://schemas.openxmlformats.org/spreadsheetml/2006/main" count="3798" uniqueCount="117">
  <si>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</si>
  <si>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</si>
  <si>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</si>
  <si>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</si>
  <si>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</si>
  <si>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</si>
  <si>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</si>
  <si>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</si>
  <si>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</si>
  <si>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</si>
  <si>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</si>
  <si>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</si>
  <si>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</si>
  <si>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</si>
  <si>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</si>
  <si>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</si>
  <si>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</si>
  <si>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</si>
  <si>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</si>
  <si>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</si>
  <si>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</si>
  <si>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</si>
  <si>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</si>
  <si>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</si>
  <si>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Savunma ve Havacılık Sanayii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</si>
  <si>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</si>
  <si>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</si>
  <si>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</si>
  <si>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</si>
  <si>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</si>
  <si>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</si>
  <si>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</si>
  <si>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</si>
  <si>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</si>
  <si>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</si>
  <si>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</si>
  <si>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</si>
  <si>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</si>
  <si>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</si>
  <si>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</si>
  <si>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</si>
  <si>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</si>
  <si>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</si>
  <si>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</si>
  <si>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</si>
  <si>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</si>
  <si>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</si>
  <si>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</si>
  <si>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</si>
  <si>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</si>
  <si>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</si>
  <si>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</si>
  <si>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</si>
  <si>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</si>
  <si>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</si>
  <si>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</si>
  <si>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</si>
  <si>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</si>
  <si>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</si>
  <si>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</si>
  <si>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</si>
  <si>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</si>
  <si>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</si>
  <si>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</si>
  <si>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</si>
  <si>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</si>
  <si>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</si>
  <si>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</si>
  <si>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</si>
  <si>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</si>
  <si>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</si>
  <si>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</si>
  <si>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</si>
  <si>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</si>
  <si>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</si>
  <si>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</si>
  <si>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</si>
  <si>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</si>
  <si>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</si>
  <si>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</si>
  <si>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</si>
  <si>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</si>
  <si>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</si>
  <si>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</si>
  <si>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</si>
  <si>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</si>
  <si>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</si>
  <si>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</si>
  <si>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</si>
  <si>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</si>
  <si>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</si>
  <si>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</si>
  <si>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</si>
  <si>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</si>
  <si>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</si>
  <si>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</si>
  <si>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</si>
  <si>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</si>
  <si>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</si>
  <si>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</si>
  <si>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</si>
  <si>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</si>
  <si>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</si>
  <si>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</si>
  <si>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</si>
  <si>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</si>
  <si>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</si>
  <si>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</si>
  <si>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</si>
  <si>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</si>
  <si>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</si>
  <si>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</si>
  <si>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1 - 30 KASıM</t>
  </si>
  <si>
    <t>31.12.2017 İHRACATÇI FİRMALARIN KANUNİ MERKEZLERİ BAZINDA  SEKTÖR İHRACAT PERFORMANSI (1000 $)</t>
  </si>
  <si>
    <t>31 ARALıK</t>
  </si>
  <si>
    <t>1 - 31 ARALıK</t>
  </si>
  <si>
    <t>1 OCAK  -  31 ARALıK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</si>
</sst>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63"/>
  <sheetViews>
    <sheetView tabSelected="1" zoomScale="80" zoomScaleNormal="80" workbookViewId="0">
      <selection activeCell="C13" sqref="C13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114</v>
      </c>
      <c r="D3" s="10"/>
      <c r="E3" s="10"/>
      <c r="F3" s="10" t="s">
        <v>115</v>
      </c>
      <c r="G3" s="10"/>
      <c r="H3" s="10"/>
      <c r="I3" s="10" t="s">
        <v>112</v>
      </c>
      <c r="J3" s="10"/>
      <c r="K3" s="10" t="s">
        <v>116</v>
      </c>
      <c r="L3" s="10"/>
      <c r="M3" s="10"/>
    </row>
    <row r="4" spans="1:13" x14ac:dyDescent="0.2">
      <c r="A4" s="6" t="s">
        <v>111</v>
      </c>
      <c r="B4" s="6" t="s">
        <v>110</v>
      </c>
      <c r="C4" s="8">
        <v>2016</v>
      </c>
      <c r="D4" s="8">
        <v>2017</v>
      </c>
      <c r="E4" s="7" t="s">
        <v>109</v>
      </c>
      <c r="F4" s="8">
        <v>2016</v>
      </c>
      <c r="G4" s="8">
        <v>2017</v>
      </c>
      <c r="H4" s="7" t="s">
        <v>109</v>
      </c>
      <c r="I4" s="8">
        <v>2017</v>
      </c>
      <c r="J4" s="7" t="s">
        <v>109</v>
      </c>
      <c r="K4" s="8">
        <v>2016</v>
      </c>
      <c r="L4" s="8">
        <v>2017</v>
      </c>
      <c r="M4" s="7" t="s">
        <v>109</v>
      </c>
    </row>
    <row r="5" spans="1:13" x14ac:dyDescent="0.2">
      <c r="A5" s="1" t="s">
        <v>22</v>
      </c>
      <c r="B5" s="1" t="s">
        <v>108</v>
      </c>
      <c r="C5" s="2">
        <v>0</v>
      </c>
      <c r="D5" s="2">
        <v>0</v>
      </c>
      <c r="E5" s="3" t="str">
        <f t="shared" ref="E5:E68" si="0">IF(C5=0,"",(D5/C5-1))</f>
        <v/>
      </c>
      <c r="F5" s="2">
        <v>3978.0301199999999</v>
      </c>
      <c r="G5" s="2">
        <v>6603.7224299999998</v>
      </c>
      <c r="H5" s="3">
        <f t="shared" ref="H5:H68" si="1">IF(F5=0,"",(G5/F5-1))</f>
        <v>0.66004837338939004</v>
      </c>
      <c r="I5" s="2">
        <v>6773.5468700000001</v>
      </c>
      <c r="J5" s="3">
        <f t="shared" ref="J5:J68" si="2">IF(I5=0,"",(G5/I5-1))</f>
        <v>-2.5071715492536395E-2</v>
      </c>
      <c r="K5" s="2">
        <v>63896.046770000001</v>
      </c>
      <c r="L5" s="2">
        <v>68761.48749</v>
      </c>
      <c r="M5" s="3">
        <f t="shared" ref="M5:M68" si="3">IF(K5=0,"",(L5/K5-1))</f>
        <v>7.6146193167687226E-2</v>
      </c>
    </row>
    <row r="6" spans="1:13" x14ac:dyDescent="0.2">
      <c r="A6" s="1" t="s">
        <v>21</v>
      </c>
      <c r="B6" s="1" t="s">
        <v>108</v>
      </c>
      <c r="C6" s="2">
        <v>0.24864</v>
      </c>
      <c r="D6" s="2">
        <v>0</v>
      </c>
      <c r="E6" s="3">
        <f t="shared" si="0"/>
        <v>-1</v>
      </c>
      <c r="F6" s="2">
        <v>1922.09292</v>
      </c>
      <c r="G6" s="2">
        <v>2827.3695200000002</v>
      </c>
      <c r="H6" s="3">
        <f t="shared" si="1"/>
        <v>0.47098482626948135</v>
      </c>
      <c r="I6" s="2">
        <v>5149.7581399999999</v>
      </c>
      <c r="J6" s="3">
        <f t="shared" si="2"/>
        <v>-0.45097042557419986</v>
      </c>
      <c r="K6" s="2">
        <v>26001.156490000001</v>
      </c>
      <c r="L6" s="2">
        <v>35593.19169</v>
      </c>
      <c r="M6" s="3">
        <f t="shared" si="3"/>
        <v>0.3689080215985423</v>
      </c>
    </row>
    <row r="7" spans="1:13" x14ac:dyDescent="0.2">
      <c r="A7" s="1" t="s">
        <v>20</v>
      </c>
      <c r="B7" s="1" t="s">
        <v>108</v>
      </c>
      <c r="C7" s="2">
        <v>85.205200000000005</v>
      </c>
      <c r="D7" s="2">
        <v>0</v>
      </c>
      <c r="E7" s="3">
        <f t="shared" si="0"/>
        <v>-1</v>
      </c>
      <c r="F7" s="2">
        <v>3450.0130899999999</v>
      </c>
      <c r="G7" s="2">
        <v>3348.9450700000002</v>
      </c>
      <c r="H7" s="3">
        <f t="shared" si="1"/>
        <v>-2.929496710982038E-2</v>
      </c>
      <c r="I7" s="2">
        <v>3453.49514</v>
      </c>
      <c r="J7" s="3">
        <f t="shared" si="2"/>
        <v>-3.0273698314803421E-2</v>
      </c>
      <c r="K7" s="2">
        <v>29405.315790000001</v>
      </c>
      <c r="L7" s="2">
        <v>34208.83266</v>
      </c>
      <c r="M7" s="3">
        <f t="shared" si="3"/>
        <v>0.16335539139605348</v>
      </c>
    </row>
    <row r="8" spans="1:13" x14ac:dyDescent="0.2">
      <c r="A8" s="1" t="s">
        <v>19</v>
      </c>
      <c r="B8" s="1" t="s">
        <v>108</v>
      </c>
      <c r="C8" s="2">
        <v>0</v>
      </c>
      <c r="D8" s="2">
        <v>0</v>
      </c>
      <c r="E8" s="3" t="str">
        <f t="shared" si="0"/>
        <v/>
      </c>
      <c r="F8" s="2">
        <v>266.87565000000001</v>
      </c>
      <c r="G8" s="2">
        <v>1156.6712500000001</v>
      </c>
      <c r="H8" s="3">
        <f t="shared" si="1"/>
        <v>3.3341205913690519</v>
      </c>
      <c r="I8" s="2">
        <v>425.05649</v>
      </c>
      <c r="J8" s="3">
        <f t="shared" si="2"/>
        <v>1.7212177139090388</v>
      </c>
      <c r="K8" s="2">
        <v>5055.2060700000002</v>
      </c>
      <c r="L8" s="2">
        <v>5369.9410799999996</v>
      </c>
      <c r="M8" s="3">
        <f t="shared" si="3"/>
        <v>6.2259580646531365E-2</v>
      </c>
    </row>
    <row r="9" spans="1:13" x14ac:dyDescent="0.2">
      <c r="A9" s="1" t="s">
        <v>18</v>
      </c>
      <c r="B9" s="1" t="s">
        <v>108</v>
      </c>
      <c r="C9" s="2">
        <v>7.1040000000000006E-2</v>
      </c>
      <c r="D9" s="2">
        <v>0</v>
      </c>
      <c r="E9" s="3">
        <f t="shared" si="0"/>
        <v>-1</v>
      </c>
      <c r="F9" s="2">
        <v>26.82349</v>
      </c>
      <c r="G9" s="2">
        <v>44.546909999999997</v>
      </c>
      <c r="H9" s="3">
        <f t="shared" si="1"/>
        <v>0.66074250591552386</v>
      </c>
      <c r="I9" s="2">
        <v>16.68028</v>
      </c>
      <c r="J9" s="3">
        <f t="shared" si="2"/>
        <v>1.6706332267803656</v>
      </c>
      <c r="K9" s="2">
        <v>1394.0757799999999</v>
      </c>
      <c r="L9" s="2">
        <v>1260.1923899999999</v>
      </c>
      <c r="M9" s="3">
        <f t="shared" si="3"/>
        <v>-9.6037383276251997E-2</v>
      </c>
    </row>
    <row r="10" spans="1:13" x14ac:dyDescent="0.2">
      <c r="A10" s="1" t="s">
        <v>17</v>
      </c>
      <c r="B10" s="1" t="s">
        <v>108</v>
      </c>
      <c r="C10" s="2">
        <v>0</v>
      </c>
      <c r="D10" s="2">
        <v>0</v>
      </c>
      <c r="E10" s="3" t="str">
        <f t="shared" si="0"/>
        <v/>
      </c>
      <c r="F10" s="2">
        <v>3051.9345899999998</v>
      </c>
      <c r="G10" s="2">
        <v>2599.5163299999999</v>
      </c>
      <c r="H10" s="3">
        <f t="shared" si="1"/>
        <v>-0.14823982842961259</v>
      </c>
      <c r="I10" s="2">
        <v>3214.8132900000001</v>
      </c>
      <c r="J10" s="3">
        <f t="shared" si="2"/>
        <v>-0.1913943064481981</v>
      </c>
      <c r="K10" s="2">
        <v>31438.655750000002</v>
      </c>
      <c r="L10" s="2">
        <v>27723.816330000001</v>
      </c>
      <c r="M10" s="3">
        <f t="shared" si="3"/>
        <v>-0.11816152222093657</v>
      </c>
    </row>
    <row r="11" spans="1:13" x14ac:dyDescent="0.2">
      <c r="A11" s="1" t="s">
        <v>16</v>
      </c>
      <c r="B11" s="1" t="s">
        <v>108</v>
      </c>
      <c r="C11" s="2">
        <v>0</v>
      </c>
      <c r="D11" s="2">
        <v>0</v>
      </c>
      <c r="E11" s="3" t="str">
        <f t="shared" si="0"/>
        <v/>
      </c>
      <c r="F11" s="2">
        <v>199.64417</v>
      </c>
      <c r="G11" s="2">
        <v>133.55754999999999</v>
      </c>
      <c r="H11" s="3">
        <f t="shared" si="1"/>
        <v>-0.33102203785865625</v>
      </c>
      <c r="I11" s="2">
        <v>18.161010000000001</v>
      </c>
      <c r="J11" s="3">
        <f t="shared" si="2"/>
        <v>6.3540816287199879</v>
      </c>
      <c r="K11" s="2">
        <v>1259.94524</v>
      </c>
      <c r="L11" s="2">
        <v>1190.2123300000001</v>
      </c>
      <c r="M11" s="3">
        <f t="shared" si="3"/>
        <v>-5.5345984719145425E-2</v>
      </c>
    </row>
    <row r="12" spans="1:13" x14ac:dyDescent="0.2">
      <c r="A12" s="1" t="s">
        <v>15</v>
      </c>
      <c r="B12" s="1" t="s">
        <v>108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1.41E-2</v>
      </c>
      <c r="H12" s="3" t="str">
        <f t="shared" si="1"/>
        <v/>
      </c>
      <c r="I12" s="2">
        <v>0.42074</v>
      </c>
      <c r="J12" s="3">
        <f t="shared" si="2"/>
        <v>-0.96648761705566377</v>
      </c>
      <c r="K12" s="2">
        <v>24.925789999999999</v>
      </c>
      <c r="L12" s="2">
        <v>22.991800000000001</v>
      </c>
      <c r="M12" s="3">
        <f t="shared" si="3"/>
        <v>-7.758991791233083E-2</v>
      </c>
    </row>
    <row r="13" spans="1:13" x14ac:dyDescent="0.2">
      <c r="A13" s="1" t="s">
        <v>14</v>
      </c>
      <c r="B13" s="1" t="s">
        <v>108</v>
      </c>
      <c r="C13" s="2">
        <v>0</v>
      </c>
      <c r="D13" s="2">
        <v>0</v>
      </c>
      <c r="E13" s="3" t="str">
        <f t="shared" si="0"/>
        <v/>
      </c>
      <c r="F13" s="2">
        <v>188.65782999999999</v>
      </c>
      <c r="G13" s="2">
        <v>351.84082999999998</v>
      </c>
      <c r="H13" s="3">
        <f t="shared" si="1"/>
        <v>0.86496807474145121</v>
      </c>
      <c r="I13" s="2">
        <v>370.89971000000003</v>
      </c>
      <c r="J13" s="3">
        <f t="shared" si="2"/>
        <v>-5.1385534919938469E-2</v>
      </c>
      <c r="K13" s="2">
        <v>1360.3171600000001</v>
      </c>
      <c r="L13" s="2">
        <v>2693.5084200000001</v>
      </c>
      <c r="M13" s="3">
        <f t="shared" si="3"/>
        <v>0.98005913562099001</v>
      </c>
    </row>
    <row r="14" spans="1:13" x14ac:dyDescent="0.2">
      <c r="A14" s="1" t="s">
        <v>13</v>
      </c>
      <c r="B14" s="1" t="s">
        <v>108</v>
      </c>
      <c r="C14" s="2">
        <v>1229.0508500000001</v>
      </c>
      <c r="D14" s="2">
        <v>0</v>
      </c>
      <c r="E14" s="3">
        <f t="shared" si="0"/>
        <v>-1</v>
      </c>
      <c r="F14" s="2">
        <v>10194.161029999999</v>
      </c>
      <c r="G14" s="2">
        <v>10774.939270000001</v>
      </c>
      <c r="H14" s="3">
        <f t="shared" si="1"/>
        <v>5.6971656450280905E-2</v>
      </c>
      <c r="I14" s="2">
        <v>10606.3526</v>
      </c>
      <c r="J14" s="3">
        <f t="shared" si="2"/>
        <v>1.5894877000412144E-2</v>
      </c>
      <c r="K14" s="2">
        <v>101691.74574</v>
      </c>
      <c r="L14" s="2">
        <v>119205.50154</v>
      </c>
      <c r="M14" s="3">
        <f t="shared" si="3"/>
        <v>0.17222396638541571</v>
      </c>
    </row>
    <row r="15" spans="1:13" x14ac:dyDescent="0.2">
      <c r="A15" s="1" t="s">
        <v>12</v>
      </c>
      <c r="B15" s="1" t="s">
        <v>108</v>
      </c>
      <c r="C15" s="2">
        <v>96.86</v>
      </c>
      <c r="D15" s="2">
        <v>9.4499999999999993</v>
      </c>
      <c r="E15" s="3">
        <f t="shared" si="0"/>
        <v>-0.9024365062977493</v>
      </c>
      <c r="F15" s="2">
        <v>13709.422070000001</v>
      </c>
      <c r="G15" s="2">
        <v>22139.075379999998</v>
      </c>
      <c r="H15" s="3">
        <f t="shared" si="1"/>
        <v>0.61488028211243173</v>
      </c>
      <c r="I15" s="2">
        <v>25706.56062</v>
      </c>
      <c r="J15" s="3">
        <f t="shared" si="2"/>
        <v>-0.13877722861238995</v>
      </c>
      <c r="K15" s="2">
        <v>145403.30601999999</v>
      </c>
      <c r="L15" s="2">
        <v>198774.10256999999</v>
      </c>
      <c r="M15" s="3">
        <f t="shared" si="3"/>
        <v>0.36705352863612961</v>
      </c>
    </row>
    <row r="16" spans="1:13" x14ac:dyDescent="0.2">
      <c r="A16" s="1" t="s">
        <v>11</v>
      </c>
      <c r="B16" s="1" t="s">
        <v>108</v>
      </c>
      <c r="C16" s="2">
        <v>0</v>
      </c>
      <c r="D16" s="2">
        <v>0</v>
      </c>
      <c r="E16" s="3" t="str">
        <f t="shared" si="0"/>
        <v/>
      </c>
      <c r="F16" s="2">
        <v>2636.6415299999999</v>
      </c>
      <c r="G16" s="2">
        <v>3147.1622400000001</v>
      </c>
      <c r="H16" s="3">
        <f t="shared" si="1"/>
        <v>0.1936253769013494</v>
      </c>
      <c r="I16" s="2">
        <v>3044.9506700000002</v>
      </c>
      <c r="J16" s="3">
        <f t="shared" si="2"/>
        <v>3.3567561867923423E-2</v>
      </c>
      <c r="K16" s="2">
        <v>36070.893539999997</v>
      </c>
      <c r="L16" s="2">
        <v>37097.974629999997</v>
      </c>
      <c r="M16" s="3">
        <f t="shared" si="3"/>
        <v>2.8473957509842052E-2</v>
      </c>
    </row>
    <row r="17" spans="1:13" x14ac:dyDescent="0.2">
      <c r="A17" s="1" t="s">
        <v>10</v>
      </c>
      <c r="B17" s="1" t="s">
        <v>108</v>
      </c>
      <c r="C17" s="2">
        <v>32.33849</v>
      </c>
      <c r="D17" s="2">
        <v>0</v>
      </c>
      <c r="E17" s="3">
        <f t="shared" si="0"/>
        <v>-1</v>
      </c>
      <c r="F17" s="2">
        <v>21284.784650000001</v>
      </c>
      <c r="G17" s="2">
        <v>24053.718769999999</v>
      </c>
      <c r="H17" s="3">
        <f t="shared" si="1"/>
        <v>0.13008983485299197</v>
      </c>
      <c r="I17" s="2">
        <v>26452.269909999999</v>
      </c>
      <c r="J17" s="3">
        <f t="shared" si="2"/>
        <v>-9.0674681158203874E-2</v>
      </c>
      <c r="K17" s="2">
        <v>263020.27497999999</v>
      </c>
      <c r="L17" s="2">
        <v>295187.38250000001</v>
      </c>
      <c r="M17" s="3">
        <f t="shared" si="3"/>
        <v>0.1222989654407669</v>
      </c>
    </row>
    <row r="18" spans="1:13" x14ac:dyDescent="0.2">
      <c r="A18" s="1" t="s">
        <v>28</v>
      </c>
      <c r="B18" s="1" t="s">
        <v>108</v>
      </c>
      <c r="C18" s="2">
        <v>0</v>
      </c>
      <c r="D18" s="2">
        <v>0</v>
      </c>
      <c r="E18" s="3" t="str">
        <f t="shared" si="0"/>
        <v/>
      </c>
      <c r="F18" s="2">
        <v>357.03579000000002</v>
      </c>
      <c r="G18" s="2">
        <v>347.31031000000002</v>
      </c>
      <c r="H18" s="3">
        <f t="shared" si="1"/>
        <v>-2.723951007824732E-2</v>
      </c>
      <c r="I18" s="2">
        <v>383.66084000000001</v>
      </c>
      <c r="J18" s="3">
        <f t="shared" si="2"/>
        <v>-9.474652143283635E-2</v>
      </c>
      <c r="K18" s="2">
        <v>3436.3943100000001</v>
      </c>
      <c r="L18" s="2">
        <v>3826.18768</v>
      </c>
      <c r="M18" s="3">
        <f t="shared" si="3"/>
        <v>0.11343092056278015</v>
      </c>
    </row>
    <row r="19" spans="1:13" x14ac:dyDescent="0.2">
      <c r="A19" s="1" t="s">
        <v>9</v>
      </c>
      <c r="B19" s="1" t="s">
        <v>108</v>
      </c>
      <c r="C19" s="2">
        <v>0</v>
      </c>
      <c r="D19" s="2">
        <v>0</v>
      </c>
      <c r="E19" s="3" t="str">
        <f t="shared" si="0"/>
        <v/>
      </c>
      <c r="F19" s="2">
        <v>3940.3980299999998</v>
      </c>
      <c r="G19" s="2">
        <v>3463.0009100000002</v>
      </c>
      <c r="H19" s="3">
        <f t="shared" si="1"/>
        <v>-0.12115454234962142</v>
      </c>
      <c r="I19" s="2">
        <v>3574.2819199999999</v>
      </c>
      <c r="J19" s="3">
        <f t="shared" si="2"/>
        <v>-3.1133808829494791E-2</v>
      </c>
      <c r="K19" s="2">
        <v>13328.940769999999</v>
      </c>
      <c r="L19" s="2">
        <v>43475.029150000002</v>
      </c>
      <c r="M19" s="3">
        <f t="shared" si="3"/>
        <v>2.2617017286063015</v>
      </c>
    </row>
    <row r="20" spans="1:13" x14ac:dyDescent="0.2">
      <c r="A20" s="1" t="s">
        <v>8</v>
      </c>
      <c r="B20" s="1" t="s">
        <v>108</v>
      </c>
      <c r="C20" s="2">
        <v>149.76105999999999</v>
      </c>
      <c r="D20" s="2">
        <v>0</v>
      </c>
      <c r="E20" s="3">
        <f t="shared" si="0"/>
        <v>-1</v>
      </c>
      <c r="F20" s="2">
        <v>4004.08725</v>
      </c>
      <c r="G20" s="2">
        <v>5263.3801700000004</v>
      </c>
      <c r="H20" s="3">
        <f t="shared" si="1"/>
        <v>0.31450186805994318</v>
      </c>
      <c r="I20" s="2">
        <v>4492.5389699999996</v>
      </c>
      <c r="J20" s="3">
        <f t="shared" si="2"/>
        <v>0.17158252942211005</v>
      </c>
      <c r="K20" s="2">
        <v>51339.847309999997</v>
      </c>
      <c r="L20" s="2">
        <v>73159.558820000006</v>
      </c>
      <c r="M20" s="3">
        <f t="shared" si="3"/>
        <v>0.42500538379571595</v>
      </c>
    </row>
    <row r="21" spans="1:13" x14ac:dyDescent="0.2">
      <c r="A21" s="1" t="s">
        <v>7</v>
      </c>
      <c r="B21" s="1" t="s">
        <v>108</v>
      </c>
      <c r="C21" s="2">
        <v>0</v>
      </c>
      <c r="D21" s="2">
        <v>0</v>
      </c>
      <c r="E21" s="3" t="str">
        <f t="shared" si="0"/>
        <v/>
      </c>
      <c r="F21" s="2">
        <v>1068.7233699999999</v>
      </c>
      <c r="G21" s="2">
        <v>949.43817999999999</v>
      </c>
      <c r="H21" s="3">
        <f t="shared" si="1"/>
        <v>-0.11161465478199462</v>
      </c>
      <c r="I21" s="2">
        <v>1123.8268800000001</v>
      </c>
      <c r="J21" s="3">
        <f t="shared" si="2"/>
        <v>-0.15517398907561286</v>
      </c>
      <c r="K21" s="2">
        <v>13353.709940000001</v>
      </c>
      <c r="L21" s="2">
        <v>14445.64918</v>
      </c>
      <c r="M21" s="3">
        <f t="shared" si="3"/>
        <v>8.1770477635520589E-2</v>
      </c>
    </row>
    <row r="22" spans="1:13" x14ac:dyDescent="0.2">
      <c r="A22" s="1" t="s">
        <v>6</v>
      </c>
      <c r="B22" s="1" t="s">
        <v>108</v>
      </c>
      <c r="C22" s="2">
        <v>49.931899999999999</v>
      </c>
      <c r="D22" s="2">
        <v>0</v>
      </c>
      <c r="E22" s="3">
        <f t="shared" si="0"/>
        <v>-1</v>
      </c>
      <c r="F22" s="2">
        <v>8454.0605500000001</v>
      </c>
      <c r="G22" s="2">
        <v>8289.4812099999999</v>
      </c>
      <c r="H22" s="3">
        <f t="shared" si="1"/>
        <v>-1.9467490092675122E-2</v>
      </c>
      <c r="I22" s="2">
        <v>7377.6439099999998</v>
      </c>
      <c r="J22" s="3">
        <f t="shared" si="2"/>
        <v>0.12359464771186013</v>
      </c>
      <c r="K22" s="2">
        <v>82481.327130000005</v>
      </c>
      <c r="L22" s="2">
        <v>84294.673049999998</v>
      </c>
      <c r="M22" s="3">
        <f t="shared" si="3"/>
        <v>2.1984926565766338E-2</v>
      </c>
    </row>
    <row r="23" spans="1:13" x14ac:dyDescent="0.2">
      <c r="A23" s="1" t="s">
        <v>5</v>
      </c>
      <c r="B23" s="1" t="s">
        <v>108</v>
      </c>
      <c r="C23" s="2">
        <v>0</v>
      </c>
      <c r="D23" s="2">
        <v>0</v>
      </c>
      <c r="E23" s="3" t="str">
        <f t="shared" si="0"/>
        <v/>
      </c>
      <c r="F23" s="2">
        <v>30.800550000000001</v>
      </c>
      <c r="G23" s="2">
        <v>221.62726000000001</v>
      </c>
      <c r="H23" s="3">
        <f t="shared" si="1"/>
        <v>6.195561767565839</v>
      </c>
      <c r="I23" s="2">
        <v>54.745510000000003</v>
      </c>
      <c r="J23" s="3">
        <f t="shared" si="2"/>
        <v>3.0483184831048247</v>
      </c>
      <c r="K23" s="2">
        <v>301.05637000000002</v>
      </c>
      <c r="L23" s="2">
        <v>389.63249999999999</v>
      </c>
      <c r="M23" s="3">
        <f t="shared" si="3"/>
        <v>0.29421775729242983</v>
      </c>
    </row>
    <row r="24" spans="1:13" x14ac:dyDescent="0.2">
      <c r="A24" s="1" t="s">
        <v>4</v>
      </c>
      <c r="B24" s="1" t="s">
        <v>108</v>
      </c>
      <c r="C24" s="2">
        <v>0</v>
      </c>
      <c r="D24" s="2">
        <v>0</v>
      </c>
      <c r="E24" s="3" t="str">
        <f t="shared" si="0"/>
        <v/>
      </c>
      <c r="F24" s="2">
        <v>16655.29104</v>
      </c>
      <c r="G24" s="2">
        <v>10488.044330000001</v>
      </c>
      <c r="H24" s="3">
        <f t="shared" si="1"/>
        <v>-0.37028753776733758</v>
      </c>
      <c r="I24" s="2">
        <v>21670.889759999998</v>
      </c>
      <c r="J24" s="3">
        <f t="shared" si="2"/>
        <v>-0.51603074695351125</v>
      </c>
      <c r="K24" s="2">
        <v>156039.1514</v>
      </c>
      <c r="L24" s="2">
        <v>197538.75336999999</v>
      </c>
      <c r="M24" s="3">
        <f t="shared" si="3"/>
        <v>0.26595634235165422</v>
      </c>
    </row>
    <row r="25" spans="1:13" x14ac:dyDescent="0.2">
      <c r="A25" s="1" t="s">
        <v>24</v>
      </c>
      <c r="B25" s="1" t="s">
        <v>108</v>
      </c>
      <c r="C25" s="2">
        <v>0</v>
      </c>
      <c r="D25" s="2">
        <v>0</v>
      </c>
      <c r="E25" s="3" t="str">
        <f t="shared" si="0"/>
        <v/>
      </c>
      <c r="F25" s="2">
        <v>216.60310000000001</v>
      </c>
      <c r="G25" s="2">
        <v>274.23070000000001</v>
      </c>
      <c r="H25" s="3">
        <f t="shared" si="1"/>
        <v>0.26605159390608901</v>
      </c>
      <c r="I25" s="2">
        <v>317.21964000000003</v>
      </c>
      <c r="J25" s="3">
        <f t="shared" si="2"/>
        <v>-0.13551790172890943</v>
      </c>
      <c r="K25" s="2">
        <v>3675.5907900000002</v>
      </c>
      <c r="L25" s="2">
        <v>2666.5757100000001</v>
      </c>
      <c r="M25" s="3">
        <f t="shared" si="3"/>
        <v>-0.27451779527394016</v>
      </c>
    </row>
    <row r="26" spans="1:13" x14ac:dyDescent="0.2">
      <c r="A26" s="1" t="s">
        <v>3</v>
      </c>
      <c r="B26" s="1" t="s">
        <v>108</v>
      </c>
      <c r="C26" s="2">
        <v>184.482</v>
      </c>
      <c r="D26" s="2">
        <v>0</v>
      </c>
      <c r="E26" s="3">
        <f t="shared" si="0"/>
        <v>-1</v>
      </c>
      <c r="F26" s="2">
        <v>10526.261619999999</v>
      </c>
      <c r="G26" s="2">
        <v>10121.554910000001</v>
      </c>
      <c r="H26" s="3">
        <f t="shared" si="1"/>
        <v>-3.8447335303832042E-2</v>
      </c>
      <c r="I26" s="2">
        <v>10272.09484</v>
      </c>
      <c r="J26" s="3">
        <f t="shared" si="2"/>
        <v>-1.465523170734262E-2</v>
      </c>
      <c r="K26" s="2">
        <v>85477.100760000001</v>
      </c>
      <c r="L26" s="2">
        <v>116310.37957</v>
      </c>
      <c r="M26" s="3">
        <f t="shared" si="3"/>
        <v>0.36071975459922001</v>
      </c>
    </row>
    <row r="27" spans="1:13" x14ac:dyDescent="0.2">
      <c r="A27" s="1" t="s">
        <v>27</v>
      </c>
      <c r="B27" s="1" t="s">
        <v>108</v>
      </c>
      <c r="C27" s="2">
        <v>0</v>
      </c>
      <c r="D27" s="2">
        <v>0</v>
      </c>
      <c r="E27" s="3" t="str">
        <f t="shared" si="0"/>
        <v/>
      </c>
      <c r="F27" s="2">
        <v>94.974680000000006</v>
      </c>
      <c r="G27" s="2">
        <v>88.936859999999996</v>
      </c>
      <c r="H27" s="3">
        <f t="shared" si="1"/>
        <v>-6.3572943862511666E-2</v>
      </c>
      <c r="I27" s="2">
        <v>224.86573999999999</v>
      </c>
      <c r="J27" s="3">
        <f t="shared" si="2"/>
        <v>-0.60448906089473664</v>
      </c>
      <c r="K27" s="2">
        <v>1971.32125</v>
      </c>
      <c r="L27" s="2">
        <v>2346.5694100000001</v>
      </c>
      <c r="M27" s="3">
        <f t="shared" si="3"/>
        <v>0.19035363211348733</v>
      </c>
    </row>
    <row r="28" spans="1:13" x14ac:dyDescent="0.2">
      <c r="A28" s="1" t="s">
        <v>2</v>
      </c>
      <c r="B28" s="1" t="s">
        <v>108</v>
      </c>
      <c r="C28" s="2">
        <v>119.70948</v>
      </c>
      <c r="D28" s="2">
        <v>0</v>
      </c>
      <c r="E28" s="3">
        <f t="shared" si="0"/>
        <v>-1</v>
      </c>
      <c r="F28" s="2">
        <v>29487.74509</v>
      </c>
      <c r="G28" s="2">
        <v>27701.317599999998</v>
      </c>
      <c r="H28" s="3">
        <f t="shared" si="1"/>
        <v>-6.0582031096227285E-2</v>
      </c>
      <c r="I28" s="2">
        <v>28343.14399</v>
      </c>
      <c r="J28" s="3">
        <f t="shared" si="2"/>
        <v>-2.2644855144738019E-2</v>
      </c>
      <c r="K28" s="2">
        <v>334628.39597000001</v>
      </c>
      <c r="L28" s="2">
        <v>305310.45137000002</v>
      </c>
      <c r="M28" s="3">
        <f t="shared" si="3"/>
        <v>-8.7613439125555859E-2</v>
      </c>
    </row>
    <row r="29" spans="1:13" x14ac:dyDescent="0.2">
      <c r="A29" s="1" t="s">
        <v>34</v>
      </c>
      <c r="B29" s="1" t="s">
        <v>108</v>
      </c>
      <c r="C29" s="2">
        <v>0</v>
      </c>
      <c r="D29" s="2">
        <v>0</v>
      </c>
      <c r="E29" s="3" t="str">
        <f t="shared" si="0"/>
        <v/>
      </c>
      <c r="F29" s="2">
        <v>0</v>
      </c>
      <c r="G29" s="2">
        <v>0</v>
      </c>
      <c r="H29" s="3" t="str">
        <f t="shared" si="1"/>
        <v/>
      </c>
      <c r="I29" s="2">
        <v>0</v>
      </c>
      <c r="J29" s="3" t="str">
        <f t="shared" si="2"/>
        <v/>
      </c>
      <c r="K29" s="2">
        <v>31.628710000000002</v>
      </c>
      <c r="L29" s="2">
        <v>0</v>
      </c>
      <c r="M29" s="3">
        <f t="shared" si="3"/>
        <v>-1</v>
      </c>
    </row>
    <row r="30" spans="1:13" x14ac:dyDescent="0.2">
      <c r="A30" s="1" t="s">
        <v>26</v>
      </c>
      <c r="B30" s="1" t="s">
        <v>108</v>
      </c>
      <c r="C30" s="2">
        <v>103.40304</v>
      </c>
      <c r="D30" s="2">
        <v>68.177499999999995</v>
      </c>
      <c r="E30" s="3">
        <f t="shared" si="0"/>
        <v>-0.34066251823930904</v>
      </c>
      <c r="F30" s="2">
        <v>23059.002909999999</v>
      </c>
      <c r="G30" s="2">
        <v>25988.574199999999</v>
      </c>
      <c r="H30" s="3">
        <f t="shared" si="1"/>
        <v>0.12704674618560952</v>
      </c>
      <c r="I30" s="2">
        <v>24288.167600000001</v>
      </c>
      <c r="J30" s="3">
        <f t="shared" si="2"/>
        <v>7.0009670058436058E-2</v>
      </c>
      <c r="K30" s="2">
        <v>142254.99582000001</v>
      </c>
      <c r="L30" s="2">
        <v>136380.86311000001</v>
      </c>
      <c r="M30" s="3">
        <f t="shared" si="3"/>
        <v>-4.1292980089309039E-2</v>
      </c>
    </row>
    <row r="31" spans="1:13" x14ac:dyDescent="0.2">
      <c r="A31" s="1" t="s">
        <v>30</v>
      </c>
      <c r="B31" s="1" t="s">
        <v>108</v>
      </c>
      <c r="C31" s="2">
        <v>0</v>
      </c>
      <c r="D31" s="2">
        <v>0</v>
      </c>
      <c r="E31" s="3" t="str">
        <f t="shared" si="0"/>
        <v/>
      </c>
      <c r="F31" s="2">
        <v>14.49582</v>
      </c>
      <c r="G31" s="2">
        <v>30.39001</v>
      </c>
      <c r="H31" s="3">
        <f t="shared" si="1"/>
        <v>1.0964671194868592</v>
      </c>
      <c r="I31" s="2">
        <v>18.665299999999998</v>
      </c>
      <c r="J31" s="3">
        <f t="shared" si="2"/>
        <v>0.62815545423861407</v>
      </c>
      <c r="K31" s="2">
        <v>304.45186000000001</v>
      </c>
      <c r="L31" s="2">
        <v>681.68307000000004</v>
      </c>
      <c r="M31" s="3">
        <f t="shared" si="3"/>
        <v>1.2390504364138226</v>
      </c>
    </row>
    <row r="32" spans="1:13" x14ac:dyDescent="0.2">
      <c r="A32" s="6" t="s">
        <v>0</v>
      </c>
      <c r="B32" s="6" t="s">
        <v>108</v>
      </c>
      <c r="C32" s="5">
        <v>2051.0617000000002</v>
      </c>
      <c r="D32" s="5">
        <v>77.627499999999998</v>
      </c>
      <c r="E32" s="4">
        <f t="shared" si="0"/>
        <v>-0.96215252812726204</v>
      </c>
      <c r="F32" s="5">
        <v>158818.56094</v>
      </c>
      <c r="G32" s="5">
        <v>170408.36629999999</v>
      </c>
      <c r="H32" s="4">
        <f t="shared" si="1"/>
        <v>7.2975131441837648E-2</v>
      </c>
      <c r="I32" s="5">
        <v>187374.71036999999</v>
      </c>
      <c r="J32" s="4">
        <f t="shared" si="2"/>
        <v>-9.0547673357292191E-2</v>
      </c>
      <c r="K32" s="5">
        <v>1594645.7775099999</v>
      </c>
      <c r="L32" s="5">
        <v>1807915.14142</v>
      </c>
      <c r="M32" s="4">
        <f t="shared" si="3"/>
        <v>0.1337409015330131</v>
      </c>
    </row>
    <row r="33" spans="1:13" x14ac:dyDescent="0.2">
      <c r="A33" s="1" t="s">
        <v>22</v>
      </c>
      <c r="B33" s="1" t="s">
        <v>107</v>
      </c>
      <c r="C33" s="2">
        <v>0</v>
      </c>
      <c r="D33" s="2">
        <v>0</v>
      </c>
      <c r="E33" s="3" t="str">
        <f t="shared" si="0"/>
        <v/>
      </c>
      <c r="F33" s="2">
        <v>20.40157</v>
      </c>
      <c r="G33" s="2">
        <v>18.08379</v>
      </c>
      <c r="H33" s="3">
        <f t="shared" si="1"/>
        <v>-0.11360792331178426</v>
      </c>
      <c r="I33" s="2">
        <v>0</v>
      </c>
      <c r="J33" s="3" t="str">
        <f t="shared" si="2"/>
        <v/>
      </c>
      <c r="K33" s="2">
        <v>258.59931</v>
      </c>
      <c r="L33" s="2">
        <v>93.082139999999995</v>
      </c>
      <c r="M33" s="3">
        <f t="shared" si="3"/>
        <v>-0.64005263587130223</v>
      </c>
    </row>
    <row r="34" spans="1:13" x14ac:dyDescent="0.2">
      <c r="A34" s="1" t="s">
        <v>21</v>
      </c>
      <c r="B34" s="1" t="s">
        <v>107</v>
      </c>
      <c r="C34" s="2">
        <v>0</v>
      </c>
      <c r="D34" s="2">
        <v>0</v>
      </c>
      <c r="E34" s="3" t="str">
        <f t="shared" si="0"/>
        <v/>
      </c>
      <c r="F34" s="2">
        <v>28.504660000000001</v>
      </c>
      <c r="G34" s="2">
        <v>38.44511</v>
      </c>
      <c r="H34" s="3">
        <f t="shared" si="1"/>
        <v>0.34873069876995544</v>
      </c>
      <c r="I34" s="2">
        <v>12.19265</v>
      </c>
      <c r="J34" s="3">
        <f t="shared" si="2"/>
        <v>2.153138161105256</v>
      </c>
      <c r="K34" s="2">
        <v>147.46912</v>
      </c>
      <c r="L34" s="2">
        <v>312.08641</v>
      </c>
      <c r="M34" s="3">
        <f t="shared" si="3"/>
        <v>1.1162831242228881</v>
      </c>
    </row>
    <row r="35" spans="1:13" x14ac:dyDescent="0.2">
      <c r="A35" s="1" t="s">
        <v>20</v>
      </c>
      <c r="B35" s="1" t="s">
        <v>107</v>
      </c>
      <c r="C35" s="2">
        <v>0</v>
      </c>
      <c r="D35" s="2">
        <v>0</v>
      </c>
      <c r="E35" s="3" t="str">
        <f t="shared" si="0"/>
        <v/>
      </c>
      <c r="F35" s="2">
        <v>13.756309999999999</v>
      </c>
      <c r="G35" s="2">
        <v>41.244669999999999</v>
      </c>
      <c r="H35" s="3">
        <f t="shared" si="1"/>
        <v>1.9982364456747486</v>
      </c>
      <c r="I35" s="2">
        <v>4.0019799999999996</v>
      </c>
      <c r="J35" s="3">
        <f t="shared" si="2"/>
        <v>9.3060659973313218</v>
      </c>
      <c r="K35" s="2">
        <v>951.59034999999994</v>
      </c>
      <c r="L35" s="2">
        <v>193.49144000000001</v>
      </c>
      <c r="M35" s="3">
        <f t="shared" si="3"/>
        <v>-0.79666519316846784</v>
      </c>
    </row>
    <row r="36" spans="1:13" x14ac:dyDescent="0.2">
      <c r="A36" s="1" t="s">
        <v>19</v>
      </c>
      <c r="B36" s="1" t="s">
        <v>107</v>
      </c>
      <c r="C36" s="2">
        <v>0</v>
      </c>
      <c r="D36" s="2">
        <v>0</v>
      </c>
      <c r="E36" s="3" t="str">
        <f t="shared" si="0"/>
        <v/>
      </c>
      <c r="F36" s="2">
        <v>0.73599000000000003</v>
      </c>
      <c r="G36" s="2">
        <v>172.32977</v>
      </c>
      <c r="H36" s="3">
        <f t="shared" si="1"/>
        <v>233.14689058275246</v>
      </c>
      <c r="I36" s="2">
        <v>251.23357999999999</v>
      </c>
      <c r="J36" s="3">
        <f t="shared" si="2"/>
        <v>-0.31406554012405508</v>
      </c>
      <c r="K36" s="2">
        <v>4200.34645</v>
      </c>
      <c r="L36" s="2">
        <v>916.93264999999997</v>
      </c>
      <c r="M36" s="3">
        <f t="shared" si="3"/>
        <v>-0.78170070947361969</v>
      </c>
    </row>
    <row r="37" spans="1:13" x14ac:dyDescent="0.2">
      <c r="A37" s="1" t="s">
        <v>18</v>
      </c>
      <c r="B37" s="1" t="s">
        <v>107</v>
      </c>
      <c r="C37" s="2">
        <v>0</v>
      </c>
      <c r="D37" s="2">
        <v>0</v>
      </c>
      <c r="E37" s="3" t="str">
        <f t="shared" si="0"/>
        <v/>
      </c>
      <c r="F37" s="2">
        <v>8.5900000000000004E-3</v>
      </c>
      <c r="G37" s="2">
        <v>2.3400000000000001E-2</v>
      </c>
      <c r="H37" s="3">
        <f t="shared" si="1"/>
        <v>1.7240977881257273</v>
      </c>
      <c r="I37" s="2">
        <v>2.1766000000000001</v>
      </c>
      <c r="J37" s="3">
        <f t="shared" si="2"/>
        <v>-0.98924928788018007</v>
      </c>
      <c r="K37" s="2">
        <v>15.987360000000001</v>
      </c>
      <c r="L37" s="2">
        <v>15.25169</v>
      </c>
      <c r="M37" s="3">
        <f t="shared" si="3"/>
        <v>-4.6015727424665531E-2</v>
      </c>
    </row>
    <row r="38" spans="1:13" x14ac:dyDescent="0.2">
      <c r="A38" s="1" t="s">
        <v>17</v>
      </c>
      <c r="B38" s="1" t="s">
        <v>107</v>
      </c>
      <c r="C38" s="2">
        <v>0</v>
      </c>
      <c r="D38" s="2">
        <v>0</v>
      </c>
      <c r="E38" s="3" t="str">
        <f t="shared" si="0"/>
        <v/>
      </c>
      <c r="F38" s="2">
        <v>285.166</v>
      </c>
      <c r="G38" s="2">
        <v>126.28259</v>
      </c>
      <c r="H38" s="3">
        <f t="shared" si="1"/>
        <v>-0.55716112720310274</v>
      </c>
      <c r="I38" s="2">
        <v>109.32588</v>
      </c>
      <c r="J38" s="3">
        <f t="shared" si="2"/>
        <v>0.15510243320245864</v>
      </c>
      <c r="K38" s="2">
        <v>2734.0203900000001</v>
      </c>
      <c r="L38" s="2">
        <v>1000.8037</v>
      </c>
      <c r="M38" s="3">
        <f t="shared" si="3"/>
        <v>-0.63394431743795443</v>
      </c>
    </row>
    <row r="39" spans="1:13" x14ac:dyDescent="0.2">
      <c r="A39" s="1" t="s">
        <v>16</v>
      </c>
      <c r="B39" s="1" t="s">
        <v>107</v>
      </c>
      <c r="C39" s="2">
        <v>0</v>
      </c>
      <c r="D39" s="2">
        <v>0</v>
      </c>
      <c r="E39" s="3" t="str">
        <f t="shared" si="0"/>
        <v/>
      </c>
      <c r="F39" s="2">
        <v>0</v>
      </c>
      <c r="G39" s="2">
        <v>3.9257900000000001</v>
      </c>
      <c r="H39" s="3" t="str">
        <f t="shared" si="1"/>
        <v/>
      </c>
      <c r="I39" s="2">
        <v>3.7874699999999999</v>
      </c>
      <c r="J39" s="3">
        <f t="shared" si="2"/>
        <v>3.6520421283865012E-2</v>
      </c>
      <c r="K39" s="2">
        <v>0</v>
      </c>
      <c r="L39" s="2">
        <v>7.71326</v>
      </c>
      <c r="M39" s="3" t="str">
        <f t="shared" si="3"/>
        <v/>
      </c>
    </row>
    <row r="40" spans="1:13" x14ac:dyDescent="0.2">
      <c r="A40" s="1" t="s">
        <v>14</v>
      </c>
      <c r="B40" s="1" t="s">
        <v>107</v>
      </c>
      <c r="C40" s="2">
        <v>0</v>
      </c>
      <c r="D40" s="2">
        <v>0</v>
      </c>
      <c r="E40" s="3" t="str">
        <f t="shared" si="0"/>
        <v/>
      </c>
      <c r="F40" s="2">
        <v>41.968130000000002</v>
      </c>
      <c r="G40" s="2">
        <v>43.556759999999997</v>
      </c>
      <c r="H40" s="3">
        <f t="shared" si="1"/>
        <v>3.7853247214016728E-2</v>
      </c>
      <c r="I40" s="2">
        <v>5.9524499999999998</v>
      </c>
      <c r="J40" s="3">
        <f t="shared" si="2"/>
        <v>6.3174507975707481</v>
      </c>
      <c r="K40" s="2">
        <v>827.80588</v>
      </c>
      <c r="L40" s="2">
        <v>565.46973000000003</v>
      </c>
      <c r="M40" s="3">
        <f t="shared" si="3"/>
        <v>-0.31690539574326282</v>
      </c>
    </row>
    <row r="41" spans="1:13" x14ac:dyDescent="0.2">
      <c r="A41" s="1" t="s">
        <v>13</v>
      </c>
      <c r="B41" s="1" t="s">
        <v>107</v>
      </c>
      <c r="C41" s="2">
        <v>0</v>
      </c>
      <c r="D41" s="2">
        <v>0</v>
      </c>
      <c r="E41" s="3" t="str">
        <f t="shared" si="0"/>
        <v/>
      </c>
      <c r="F41" s="2">
        <v>6324.2907500000001</v>
      </c>
      <c r="G41" s="2">
        <v>2467.8777</v>
      </c>
      <c r="H41" s="3">
        <f t="shared" si="1"/>
        <v>-0.60977795019939585</v>
      </c>
      <c r="I41" s="2">
        <v>5976.08691</v>
      </c>
      <c r="J41" s="3">
        <f t="shared" si="2"/>
        <v>-0.58704119649424569</v>
      </c>
      <c r="K41" s="2">
        <v>254386.55415000001</v>
      </c>
      <c r="L41" s="2">
        <v>71929.620939999993</v>
      </c>
      <c r="M41" s="3">
        <f t="shared" si="3"/>
        <v>-0.71724283470742556</v>
      </c>
    </row>
    <row r="42" spans="1:13" x14ac:dyDescent="0.2">
      <c r="A42" s="1" t="s">
        <v>12</v>
      </c>
      <c r="B42" s="1" t="s">
        <v>107</v>
      </c>
      <c r="C42" s="2">
        <v>0</v>
      </c>
      <c r="D42" s="2">
        <v>0</v>
      </c>
      <c r="E42" s="3" t="str">
        <f t="shared" si="0"/>
        <v/>
      </c>
      <c r="F42" s="2">
        <v>464.42572999999999</v>
      </c>
      <c r="G42" s="2">
        <v>3361.1616899999999</v>
      </c>
      <c r="H42" s="3">
        <f t="shared" si="1"/>
        <v>6.2372426265013354</v>
      </c>
      <c r="I42" s="2">
        <v>735.21379000000002</v>
      </c>
      <c r="J42" s="3">
        <f t="shared" si="2"/>
        <v>3.5716793342518773</v>
      </c>
      <c r="K42" s="2">
        <v>17660.192609999998</v>
      </c>
      <c r="L42" s="2">
        <v>30885.987430000001</v>
      </c>
      <c r="M42" s="3">
        <f t="shared" si="3"/>
        <v>0.74890433598730755</v>
      </c>
    </row>
    <row r="43" spans="1:13" x14ac:dyDescent="0.2">
      <c r="A43" s="1" t="s">
        <v>11</v>
      </c>
      <c r="B43" s="1" t="s">
        <v>107</v>
      </c>
      <c r="C43" s="2">
        <v>0</v>
      </c>
      <c r="D43" s="2">
        <v>0</v>
      </c>
      <c r="E43" s="3" t="str">
        <f t="shared" si="0"/>
        <v/>
      </c>
      <c r="F43" s="2">
        <v>3.671E-2</v>
      </c>
      <c r="G43" s="2">
        <v>12.6655</v>
      </c>
      <c r="H43" s="3">
        <f t="shared" si="1"/>
        <v>344.01498229365296</v>
      </c>
      <c r="I43" s="2">
        <v>7.0103799999999996</v>
      </c>
      <c r="J43" s="3">
        <f t="shared" si="2"/>
        <v>0.80667809733566509</v>
      </c>
      <c r="K43" s="2">
        <v>83.586950000000002</v>
      </c>
      <c r="L43" s="2">
        <v>63.647750000000002</v>
      </c>
      <c r="M43" s="3">
        <f t="shared" si="3"/>
        <v>-0.23854441393064352</v>
      </c>
    </row>
    <row r="44" spans="1:13" x14ac:dyDescent="0.2">
      <c r="A44" s="1" t="s">
        <v>10</v>
      </c>
      <c r="B44" s="1" t="s">
        <v>107</v>
      </c>
      <c r="C44" s="2">
        <v>0</v>
      </c>
      <c r="D44" s="2">
        <v>0</v>
      </c>
      <c r="E44" s="3" t="str">
        <f t="shared" si="0"/>
        <v/>
      </c>
      <c r="F44" s="2">
        <v>731.55155000000002</v>
      </c>
      <c r="G44" s="2">
        <v>127.42897000000001</v>
      </c>
      <c r="H44" s="3">
        <f t="shared" si="1"/>
        <v>-0.8258099924742146</v>
      </c>
      <c r="I44" s="2">
        <v>238.58458999999999</v>
      </c>
      <c r="J44" s="3">
        <f t="shared" si="2"/>
        <v>-0.46589605808153822</v>
      </c>
      <c r="K44" s="2">
        <v>5428.4894800000002</v>
      </c>
      <c r="L44" s="2">
        <v>3081.79439</v>
      </c>
      <c r="M44" s="3">
        <f t="shared" si="3"/>
        <v>-0.43229246342759797</v>
      </c>
    </row>
    <row r="45" spans="1:13" x14ac:dyDescent="0.2">
      <c r="A45" s="1" t="s">
        <v>28</v>
      </c>
      <c r="B45" s="1" t="s">
        <v>107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6.9342600000000001</v>
      </c>
      <c r="H45" s="3" t="str">
        <f t="shared" si="1"/>
        <v/>
      </c>
      <c r="I45" s="2">
        <v>8.1910100000000003</v>
      </c>
      <c r="J45" s="3">
        <f t="shared" si="2"/>
        <v>-0.15343040723915613</v>
      </c>
      <c r="K45" s="2">
        <v>44.98518</v>
      </c>
      <c r="L45" s="2">
        <v>29.587669999999999</v>
      </c>
      <c r="M45" s="3">
        <f t="shared" si="3"/>
        <v>-0.34227961297476195</v>
      </c>
    </row>
    <row r="46" spans="1:13" x14ac:dyDescent="0.2">
      <c r="A46" s="1" t="s">
        <v>9</v>
      </c>
      <c r="B46" s="1" t="s">
        <v>107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3.4064399999999999</v>
      </c>
      <c r="H46" s="3" t="str">
        <f t="shared" si="1"/>
        <v/>
      </c>
      <c r="I46" s="2">
        <v>93.505790000000005</v>
      </c>
      <c r="J46" s="3">
        <f t="shared" si="2"/>
        <v>-0.96356974257957717</v>
      </c>
      <c r="K46" s="2">
        <v>294.73673000000002</v>
      </c>
      <c r="L46" s="2">
        <v>897.10181999999998</v>
      </c>
      <c r="M46" s="3">
        <f t="shared" si="3"/>
        <v>2.043739475565193</v>
      </c>
    </row>
    <row r="47" spans="1:13" x14ac:dyDescent="0.2">
      <c r="A47" s="1" t="s">
        <v>8</v>
      </c>
      <c r="B47" s="1" t="s">
        <v>107</v>
      </c>
      <c r="C47" s="2">
        <v>0</v>
      </c>
      <c r="D47" s="2">
        <v>0</v>
      </c>
      <c r="E47" s="3" t="str">
        <f t="shared" si="0"/>
        <v/>
      </c>
      <c r="F47" s="2">
        <v>2.5257299999999998</v>
      </c>
      <c r="G47" s="2">
        <v>77.682100000000005</v>
      </c>
      <c r="H47" s="3">
        <f t="shared" si="1"/>
        <v>29.756296199514601</v>
      </c>
      <c r="I47" s="2">
        <v>21.923999999999999</v>
      </c>
      <c r="J47" s="3">
        <f t="shared" si="2"/>
        <v>2.5432448458310533</v>
      </c>
      <c r="K47" s="2">
        <v>775.53628000000003</v>
      </c>
      <c r="L47" s="2">
        <v>959.64931000000001</v>
      </c>
      <c r="M47" s="3">
        <f t="shared" si="3"/>
        <v>0.23740092468659224</v>
      </c>
    </row>
    <row r="48" spans="1:13" x14ac:dyDescent="0.2">
      <c r="A48" s="1" t="s">
        <v>7</v>
      </c>
      <c r="B48" s="1" t="s">
        <v>107</v>
      </c>
      <c r="C48" s="2">
        <v>0</v>
      </c>
      <c r="D48" s="2">
        <v>0</v>
      </c>
      <c r="E48" s="3" t="str">
        <f t="shared" si="0"/>
        <v/>
      </c>
      <c r="F48" s="2">
        <v>0</v>
      </c>
      <c r="G48" s="2">
        <v>0.69782</v>
      </c>
      <c r="H48" s="3" t="str">
        <f t="shared" si="1"/>
        <v/>
      </c>
      <c r="I48" s="2">
        <v>0.61224000000000001</v>
      </c>
      <c r="J48" s="3">
        <f t="shared" si="2"/>
        <v>0.13978178492094595</v>
      </c>
      <c r="K48" s="2">
        <v>2.4371999999999998</v>
      </c>
      <c r="L48" s="2">
        <v>24.63308</v>
      </c>
      <c r="M48" s="3">
        <f t="shared" si="3"/>
        <v>9.1071229279501065</v>
      </c>
    </row>
    <row r="49" spans="1:13" x14ac:dyDescent="0.2">
      <c r="A49" s="1" t="s">
        <v>6</v>
      </c>
      <c r="B49" s="1" t="s">
        <v>107</v>
      </c>
      <c r="C49" s="2">
        <v>0</v>
      </c>
      <c r="D49" s="2">
        <v>0</v>
      </c>
      <c r="E49" s="3" t="str">
        <f t="shared" si="0"/>
        <v/>
      </c>
      <c r="F49" s="2">
        <v>692.82933000000003</v>
      </c>
      <c r="G49" s="2">
        <v>439.22417999999999</v>
      </c>
      <c r="H49" s="3">
        <f t="shared" si="1"/>
        <v>-0.36604274533238945</v>
      </c>
      <c r="I49" s="2">
        <v>502.86111</v>
      </c>
      <c r="J49" s="3">
        <f t="shared" si="2"/>
        <v>-0.12654971469159748</v>
      </c>
      <c r="K49" s="2">
        <v>4203.9788399999998</v>
      </c>
      <c r="L49" s="2">
        <v>4997.01577</v>
      </c>
      <c r="M49" s="3">
        <f t="shared" si="3"/>
        <v>0.18863961027929443</v>
      </c>
    </row>
    <row r="50" spans="1:13" x14ac:dyDescent="0.2">
      <c r="A50" s="1" t="s">
        <v>5</v>
      </c>
      <c r="B50" s="1" t="s">
        <v>107</v>
      </c>
      <c r="C50" s="2">
        <v>0</v>
      </c>
      <c r="D50" s="2">
        <v>0</v>
      </c>
      <c r="E50" s="3" t="str">
        <f t="shared" si="0"/>
        <v/>
      </c>
      <c r="F50" s="2">
        <v>1.5242899999999999</v>
      </c>
      <c r="G50" s="2">
        <v>0.13200000000000001</v>
      </c>
      <c r="H50" s="3">
        <f t="shared" si="1"/>
        <v>-0.91340230533559885</v>
      </c>
      <c r="I50" s="2">
        <v>0</v>
      </c>
      <c r="J50" s="3" t="str">
        <f t="shared" si="2"/>
        <v/>
      </c>
      <c r="K50" s="2">
        <v>18.601980000000001</v>
      </c>
      <c r="L50" s="2">
        <v>3.4765100000000002</v>
      </c>
      <c r="M50" s="3">
        <f t="shared" si="3"/>
        <v>-0.81311075487663143</v>
      </c>
    </row>
    <row r="51" spans="1:13" x14ac:dyDescent="0.2">
      <c r="A51" s="1" t="s">
        <v>4</v>
      </c>
      <c r="B51" s="1" t="s">
        <v>107</v>
      </c>
      <c r="C51" s="2">
        <v>0</v>
      </c>
      <c r="D51" s="2">
        <v>0</v>
      </c>
      <c r="E51" s="3" t="str">
        <f t="shared" si="0"/>
        <v/>
      </c>
      <c r="F51" s="2">
        <v>955.64811999999995</v>
      </c>
      <c r="G51" s="2">
        <v>0.93698999999999999</v>
      </c>
      <c r="H51" s="3">
        <f t="shared" si="1"/>
        <v>-0.9990195240482449</v>
      </c>
      <c r="I51" s="2">
        <v>1.0038499999999999</v>
      </c>
      <c r="J51" s="3">
        <f t="shared" si="2"/>
        <v>-6.6603576231508588E-2</v>
      </c>
      <c r="K51" s="2">
        <v>3068.7957099999999</v>
      </c>
      <c r="L51" s="2">
        <v>836.52418999999998</v>
      </c>
      <c r="M51" s="3">
        <f t="shared" si="3"/>
        <v>-0.72740961958657069</v>
      </c>
    </row>
    <row r="52" spans="1:13" x14ac:dyDescent="0.2">
      <c r="A52" s="1" t="s">
        <v>24</v>
      </c>
      <c r="B52" s="1" t="s">
        <v>107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2.9680000000000002E-2</v>
      </c>
      <c r="H52" s="3" t="str">
        <f t="shared" si="1"/>
        <v/>
      </c>
      <c r="I52" s="2">
        <v>0</v>
      </c>
      <c r="J52" s="3" t="str">
        <f t="shared" si="2"/>
        <v/>
      </c>
      <c r="K52" s="2">
        <v>17.113</v>
      </c>
      <c r="L52" s="2">
        <v>2.9680000000000002E-2</v>
      </c>
      <c r="M52" s="3">
        <f t="shared" si="3"/>
        <v>-0.99826564600011691</v>
      </c>
    </row>
    <row r="53" spans="1:13" x14ac:dyDescent="0.2">
      <c r="A53" s="1" t="s">
        <v>3</v>
      </c>
      <c r="B53" s="1" t="s">
        <v>107</v>
      </c>
      <c r="C53" s="2">
        <v>0</v>
      </c>
      <c r="D53" s="2">
        <v>0</v>
      </c>
      <c r="E53" s="3" t="str">
        <f t="shared" si="0"/>
        <v/>
      </c>
      <c r="F53" s="2">
        <v>1.19259</v>
      </c>
      <c r="G53" s="2">
        <v>3.7811900000000001</v>
      </c>
      <c r="H53" s="3">
        <f t="shared" si="1"/>
        <v>2.1705699360216002</v>
      </c>
      <c r="I53" s="2">
        <v>2.7450899999999998</v>
      </c>
      <c r="J53" s="3">
        <f t="shared" si="2"/>
        <v>0.37743753392420665</v>
      </c>
      <c r="K53" s="2">
        <v>121.42605</v>
      </c>
      <c r="L53" s="2">
        <v>19.52628</v>
      </c>
      <c r="M53" s="3">
        <f t="shared" si="3"/>
        <v>-0.83919200204568956</v>
      </c>
    </row>
    <row r="54" spans="1:13" x14ac:dyDescent="0.2">
      <c r="A54" s="1" t="s">
        <v>2</v>
      </c>
      <c r="B54" s="1" t="s">
        <v>107</v>
      </c>
      <c r="C54" s="2">
        <v>0</v>
      </c>
      <c r="D54" s="2">
        <v>0</v>
      </c>
      <c r="E54" s="3" t="str">
        <f t="shared" si="0"/>
        <v/>
      </c>
      <c r="F54" s="2">
        <v>133.17358999999999</v>
      </c>
      <c r="G54" s="2">
        <v>445.05054000000001</v>
      </c>
      <c r="H54" s="3">
        <f t="shared" si="1"/>
        <v>2.3418828763270558</v>
      </c>
      <c r="I54" s="2">
        <v>466.38317999999998</v>
      </c>
      <c r="J54" s="3">
        <f t="shared" si="2"/>
        <v>-4.5740586099181302E-2</v>
      </c>
      <c r="K54" s="2">
        <v>9818.8901399999995</v>
      </c>
      <c r="L54" s="2">
        <v>3257.27394</v>
      </c>
      <c r="M54" s="3">
        <f t="shared" si="3"/>
        <v>-0.66826454990767414</v>
      </c>
    </row>
    <row r="55" spans="1:13" x14ac:dyDescent="0.2">
      <c r="A55" s="1" t="s">
        <v>34</v>
      </c>
      <c r="B55" s="1" t="s">
        <v>107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0.312</v>
      </c>
      <c r="L55" s="2">
        <v>0</v>
      </c>
      <c r="M55" s="3">
        <f t="shared" si="3"/>
        <v>-1</v>
      </c>
    </row>
    <row r="56" spans="1:13" x14ac:dyDescent="0.2">
      <c r="A56" s="1" t="s">
        <v>26</v>
      </c>
      <c r="B56" s="1" t="s">
        <v>107</v>
      </c>
      <c r="C56" s="2">
        <v>0</v>
      </c>
      <c r="D56" s="2">
        <v>0</v>
      </c>
      <c r="E56" s="3" t="str">
        <f t="shared" si="0"/>
        <v/>
      </c>
      <c r="F56" s="2">
        <v>0</v>
      </c>
      <c r="G56" s="2">
        <v>0</v>
      </c>
      <c r="H56" s="3" t="str">
        <f t="shared" si="1"/>
        <v/>
      </c>
      <c r="I56" s="2">
        <v>31.405760000000001</v>
      </c>
      <c r="J56" s="3">
        <f t="shared" si="2"/>
        <v>-1</v>
      </c>
      <c r="K56" s="2">
        <v>27.5959</v>
      </c>
      <c r="L56" s="2">
        <v>164.00253000000001</v>
      </c>
      <c r="M56" s="3">
        <f t="shared" si="3"/>
        <v>4.9430034896488246</v>
      </c>
    </row>
    <row r="57" spans="1:13" x14ac:dyDescent="0.2">
      <c r="A57" s="1" t="s">
        <v>30</v>
      </c>
      <c r="B57" s="1" t="s">
        <v>107</v>
      </c>
      <c r="C57" s="2">
        <v>0</v>
      </c>
      <c r="D57" s="2">
        <v>0</v>
      </c>
      <c r="E57" s="3" t="str">
        <f t="shared" si="0"/>
        <v/>
      </c>
      <c r="F57" s="2">
        <v>0</v>
      </c>
      <c r="G57" s="2">
        <v>0</v>
      </c>
      <c r="H57" s="3" t="str">
        <f t="shared" si="1"/>
        <v/>
      </c>
      <c r="I57" s="2">
        <v>0</v>
      </c>
      <c r="J57" s="3" t="str">
        <f t="shared" si="2"/>
        <v/>
      </c>
      <c r="K57" s="2">
        <v>0.42</v>
      </c>
      <c r="L57" s="2">
        <v>0</v>
      </c>
      <c r="M57" s="3">
        <f t="shared" si="3"/>
        <v>-1</v>
      </c>
    </row>
    <row r="58" spans="1:13" x14ac:dyDescent="0.2">
      <c r="A58" s="6" t="s">
        <v>0</v>
      </c>
      <c r="B58" s="6" t="s">
        <v>107</v>
      </c>
      <c r="C58" s="5">
        <v>0</v>
      </c>
      <c r="D58" s="5">
        <v>0</v>
      </c>
      <c r="E58" s="4" t="str">
        <f t="shared" si="0"/>
        <v/>
      </c>
      <c r="F58" s="5">
        <v>9697.7396399999998</v>
      </c>
      <c r="G58" s="5">
        <v>7390.9009400000004</v>
      </c>
      <c r="H58" s="4">
        <f t="shared" si="1"/>
        <v>-0.23787385366431635</v>
      </c>
      <c r="I58" s="5">
        <v>8474.1983099999998</v>
      </c>
      <c r="J58" s="4">
        <f t="shared" si="2"/>
        <v>-0.12783479101753514</v>
      </c>
      <c r="K58" s="5">
        <v>305089.47106000001</v>
      </c>
      <c r="L58" s="5">
        <v>120254.70230999999</v>
      </c>
      <c r="M58" s="4">
        <f t="shared" si="3"/>
        <v>-0.60583791406439502</v>
      </c>
    </row>
    <row r="59" spans="1:13" x14ac:dyDescent="0.2">
      <c r="A59" s="1" t="s">
        <v>22</v>
      </c>
      <c r="B59" s="1" t="s">
        <v>106</v>
      </c>
      <c r="C59" s="2">
        <v>0</v>
      </c>
      <c r="D59" s="2">
        <v>0</v>
      </c>
      <c r="E59" s="3" t="str">
        <f t="shared" si="0"/>
        <v/>
      </c>
      <c r="F59" s="2">
        <v>369.20168999999999</v>
      </c>
      <c r="G59" s="2">
        <v>14.836360000000001</v>
      </c>
      <c r="H59" s="3">
        <f t="shared" si="1"/>
        <v>-0.95981502684887499</v>
      </c>
      <c r="I59" s="2">
        <v>7.8030000000000002E-2</v>
      </c>
      <c r="J59" s="3">
        <f t="shared" si="2"/>
        <v>189.1366141227733</v>
      </c>
      <c r="K59" s="2">
        <v>2313.9958200000001</v>
      </c>
      <c r="L59" s="2">
        <v>1239.1908900000001</v>
      </c>
      <c r="M59" s="3">
        <f t="shared" si="3"/>
        <v>-0.46448006548257292</v>
      </c>
    </row>
    <row r="60" spans="1:13" x14ac:dyDescent="0.2">
      <c r="A60" s="1" t="s">
        <v>21</v>
      </c>
      <c r="B60" s="1" t="s">
        <v>106</v>
      </c>
      <c r="C60" s="2">
        <v>0</v>
      </c>
      <c r="D60" s="2">
        <v>0</v>
      </c>
      <c r="E60" s="3" t="str">
        <f t="shared" si="0"/>
        <v/>
      </c>
      <c r="F60" s="2">
        <v>321.02532000000002</v>
      </c>
      <c r="G60" s="2">
        <v>171.61172999999999</v>
      </c>
      <c r="H60" s="3">
        <f t="shared" si="1"/>
        <v>-0.46542618507474742</v>
      </c>
      <c r="I60" s="2">
        <v>362.38886000000002</v>
      </c>
      <c r="J60" s="3">
        <f t="shared" si="2"/>
        <v>-0.52644314176765805</v>
      </c>
      <c r="K60" s="2">
        <v>3005.23153</v>
      </c>
      <c r="L60" s="2">
        <v>4289.5870699999996</v>
      </c>
      <c r="M60" s="3">
        <f t="shared" si="3"/>
        <v>0.42737324135555022</v>
      </c>
    </row>
    <row r="61" spans="1:13" x14ac:dyDescent="0.2">
      <c r="A61" s="1" t="s">
        <v>20</v>
      </c>
      <c r="B61" s="1" t="s">
        <v>106</v>
      </c>
      <c r="C61" s="2">
        <v>46.636800000000001</v>
      </c>
      <c r="D61" s="2">
        <v>0</v>
      </c>
      <c r="E61" s="3">
        <f t="shared" si="0"/>
        <v>-1</v>
      </c>
      <c r="F61" s="2">
        <v>1022.2569099999999</v>
      </c>
      <c r="G61" s="2">
        <v>1167.5739100000001</v>
      </c>
      <c r="H61" s="3">
        <f t="shared" si="1"/>
        <v>0.14215311100220407</v>
      </c>
      <c r="I61" s="2">
        <v>503.72212000000002</v>
      </c>
      <c r="J61" s="3">
        <f t="shared" si="2"/>
        <v>1.3178928691874798</v>
      </c>
      <c r="K61" s="2">
        <v>9551.8185200000007</v>
      </c>
      <c r="L61" s="2">
        <v>9058.3616099999999</v>
      </c>
      <c r="M61" s="3">
        <f t="shared" si="3"/>
        <v>-5.166104328372445E-2</v>
      </c>
    </row>
    <row r="62" spans="1:13" x14ac:dyDescent="0.2">
      <c r="A62" s="1" t="s">
        <v>19</v>
      </c>
      <c r="B62" s="1" t="s">
        <v>106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0.19703999999999999</v>
      </c>
      <c r="H62" s="3" t="str">
        <f t="shared" si="1"/>
        <v/>
      </c>
      <c r="I62" s="2">
        <v>12.14</v>
      </c>
      <c r="J62" s="3">
        <f t="shared" si="2"/>
        <v>-0.98376935749588135</v>
      </c>
      <c r="K62" s="2">
        <v>5.5996800000000002</v>
      </c>
      <c r="L62" s="2">
        <v>23.509530000000002</v>
      </c>
      <c r="M62" s="3">
        <f t="shared" si="3"/>
        <v>3.1983702640150868</v>
      </c>
    </row>
    <row r="63" spans="1:13" x14ac:dyDescent="0.2">
      <c r="A63" s="1" t="s">
        <v>18</v>
      </c>
      <c r="B63" s="1" t="s">
        <v>106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3.5798399999999999</v>
      </c>
      <c r="J63" s="3">
        <f t="shared" si="2"/>
        <v>-1</v>
      </c>
      <c r="K63" s="2">
        <v>3.7901799999999999</v>
      </c>
      <c r="L63" s="2">
        <v>3.58033</v>
      </c>
      <c r="M63" s="3">
        <f t="shared" si="3"/>
        <v>-5.5366763583787559E-2</v>
      </c>
    </row>
    <row r="64" spans="1:13" x14ac:dyDescent="0.2">
      <c r="A64" s="1" t="s">
        <v>17</v>
      </c>
      <c r="B64" s="1" t="s">
        <v>106</v>
      </c>
      <c r="C64" s="2">
        <v>0</v>
      </c>
      <c r="D64" s="2">
        <v>0</v>
      </c>
      <c r="E64" s="3" t="str">
        <f t="shared" si="0"/>
        <v/>
      </c>
      <c r="F64" s="2">
        <v>0.17297000000000001</v>
      </c>
      <c r="G64" s="2">
        <v>62.741900000000001</v>
      </c>
      <c r="H64" s="3">
        <f t="shared" si="1"/>
        <v>361.73284384575356</v>
      </c>
      <c r="I64" s="2">
        <v>3.1512899999999999</v>
      </c>
      <c r="J64" s="3">
        <f t="shared" si="2"/>
        <v>18.90990990990991</v>
      </c>
      <c r="K64" s="2">
        <v>1264.0432900000001</v>
      </c>
      <c r="L64" s="2">
        <v>199.03826000000001</v>
      </c>
      <c r="M64" s="3">
        <f t="shared" si="3"/>
        <v>-0.84253841496203818</v>
      </c>
    </row>
    <row r="65" spans="1:13" x14ac:dyDescent="0.2">
      <c r="A65" s="1" t="s">
        <v>16</v>
      </c>
      <c r="B65" s="1" t="s">
        <v>106</v>
      </c>
      <c r="C65" s="2">
        <v>0</v>
      </c>
      <c r="D65" s="2">
        <v>0</v>
      </c>
      <c r="E65" s="3" t="str">
        <f t="shared" si="0"/>
        <v/>
      </c>
      <c r="F65" s="2">
        <v>0</v>
      </c>
      <c r="G65" s="2">
        <v>0</v>
      </c>
      <c r="H65" s="3" t="str">
        <f t="shared" si="1"/>
        <v/>
      </c>
      <c r="I65" s="2">
        <v>0</v>
      </c>
      <c r="J65" s="3" t="str">
        <f t="shared" si="2"/>
        <v/>
      </c>
      <c r="K65" s="2">
        <v>151.24284</v>
      </c>
      <c r="L65" s="2">
        <v>30.97186</v>
      </c>
      <c r="M65" s="3">
        <f t="shared" si="3"/>
        <v>-0.79521767774262897</v>
      </c>
    </row>
    <row r="66" spans="1:13" x14ac:dyDescent="0.2">
      <c r="A66" s="1" t="s">
        <v>15</v>
      </c>
      <c r="B66" s="1" t="s">
        <v>106</v>
      </c>
      <c r="C66" s="2">
        <v>0</v>
      </c>
      <c r="D66" s="2">
        <v>0</v>
      </c>
      <c r="E66" s="3" t="str">
        <f t="shared" si="0"/>
        <v/>
      </c>
      <c r="F66" s="2">
        <v>0</v>
      </c>
      <c r="G66" s="2">
        <v>0</v>
      </c>
      <c r="H66" s="3" t="str">
        <f t="shared" si="1"/>
        <v/>
      </c>
      <c r="I66" s="2">
        <v>0</v>
      </c>
      <c r="J66" s="3" t="str">
        <f t="shared" si="2"/>
        <v/>
      </c>
      <c r="K66" s="2">
        <v>0</v>
      </c>
      <c r="L66" s="2">
        <v>0.10141</v>
      </c>
      <c r="M66" s="3" t="str">
        <f t="shared" si="3"/>
        <v/>
      </c>
    </row>
    <row r="67" spans="1:13" x14ac:dyDescent="0.2">
      <c r="A67" s="1" t="s">
        <v>14</v>
      </c>
      <c r="B67" s="1" t="s">
        <v>106</v>
      </c>
      <c r="C67" s="2">
        <v>0</v>
      </c>
      <c r="D67" s="2">
        <v>0</v>
      </c>
      <c r="E67" s="3" t="str">
        <f t="shared" si="0"/>
        <v/>
      </c>
      <c r="F67" s="2">
        <v>0</v>
      </c>
      <c r="G67" s="2">
        <v>0</v>
      </c>
      <c r="H67" s="3" t="str">
        <f t="shared" si="1"/>
        <v/>
      </c>
      <c r="I67" s="2">
        <v>1.17835</v>
      </c>
      <c r="J67" s="3">
        <f t="shared" si="2"/>
        <v>-1</v>
      </c>
      <c r="K67" s="2">
        <v>40.786900000000003</v>
      </c>
      <c r="L67" s="2">
        <v>18.50488</v>
      </c>
      <c r="M67" s="3">
        <f t="shared" si="3"/>
        <v>-0.54630334739830677</v>
      </c>
    </row>
    <row r="68" spans="1:13" x14ac:dyDescent="0.2">
      <c r="A68" s="1" t="s">
        <v>13</v>
      </c>
      <c r="B68" s="1" t="s">
        <v>106</v>
      </c>
      <c r="C68" s="2">
        <v>0</v>
      </c>
      <c r="D68" s="2">
        <v>0</v>
      </c>
      <c r="E68" s="3" t="str">
        <f t="shared" si="0"/>
        <v/>
      </c>
      <c r="F68" s="2">
        <v>26.060919999999999</v>
      </c>
      <c r="G68" s="2">
        <v>67.451070000000001</v>
      </c>
      <c r="H68" s="3">
        <f t="shared" si="1"/>
        <v>1.588207553685749</v>
      </c>
      <c r="I68" s="2">
        <v>36.760950000000001</v>
      </c>
      <c r="J68" s="3">
        <f t="shared" si="2"/>
        <v>0.8348565529454488</v>
      </c>
      <c r="K68" s="2">
        <v>535.39804000000004</v>
      </c>
      <c r="L68" s="2">
        <v>997.33259999999996</v>
      </c>
      <c r="M68" s="3">
        <f t="shared" si="3"/>
        <v>0.86278717045732911</v>
      </c>
    </row>
    <row r="69" spans="1:13" x14ac:dyDescent="0.2">
      <c r="A69" s="1" t="s">
        <v>12</v>
      </c>
      <c r="B69" s="1" t="s">
        <v>106</v>
      </c>
      <c r="C69" s="2">
        <v>0</v>
      </c>
      <c r="D69" s="2">
        <v>0</v>
      </c>
      <c r="E69" s="3" t="str">
        <f t="shared" ref="E69:E132" si="4">IF(C69=0,"",(D69/C69-1))</f>
        <v/>
      </c>
      <c r="F69" s="2">
        <v>1244.5863400000001</v>
      </c>
      <c r="G69" s="2">
        <v>977.51271999999994</v>
      </c>
      <c r="H69" s="3">
        <f t="shared" ref="H69:H132" si="5">IF(F69=0,"",(G69/F69-1))</f>
        <v>-0.21458826231372596</v>
      </c>
      <c r="I69" s="2">
        <v>654.14499999999998</v>
      </c>
      <c r="J69" s="3">
        <f t="shared" ref="J69:J132" si="6">IF(I69=0,"",(G69/I69-1))</f>
        <v>0.49433645445581642</v>
      </c>
      <c r="K69" s="2">
        <v>15256.732239999999</v>
      </c>
      <c r="L69" s="2">
        <v>3946.34512</v>
      </c>
      <c r="M69" s="3">
        <f t="shared" ref="M69:M132" si="7">IF(K69=0,"",(L69/K69-1))</f>
        <v>-0.74133745956073749</v>
      </c>
    </row>
    <row r="70" spans="1:13" x14ac:dyDescent="0.2">
      <c r="A70" s="1" t="s">
        <v>11</v>
      </c>
      <c r="B70" s="1" t="s">
        <v>106</v>
      </c>
      <c r="C70" s="2">
        <v>0</v>
      </c>
      <c r="D70" s="2">
        <v>0</v>
      </c>
      <c r="E70" s="3" t="str">
        <f t="shared" si="4"/>
        <v/>
      </c>
      <c r="F70" s="2">
        <v>0</v>
      </c>
      <c r="G70" s="2">
        <v>14.863939999999999</v>
      </c>
      <c r="H70" s="3" t="str">
        <f t="shared" si="5"/>
        <v/>
      </c>
      <c r="I70" s="2">
        <v>9.5999999999999992E-3</v>
      </c>
      <c r="J70" s="3">
        <f t="shared" si="6"/>
        <v>1547.3270833333333</v>
      </c>
      <c r="K70" s="2">
        <v>210.54614000000001</v>
      </c>
      <c r="L70" s="2">
        <v>123.94837</v>
      </c>
      <c r="M70" s="3">
        <f t="shared" si="7"/>
        <v>-0.41130067737171538</v>
      </c>
    </row>
    <row r="71" spans="1:13" x14ac:dyDescent="0.2">
      <c r="A71" s="1" t="s">
        <v>10</v>
      </c>
      <c r="B71" s="1" t="s">
        <v>106</v>
      </c>
      <c r="C71" s="2">
        <v>0</v>
      </c>
      <c r="D71" s="2">
        <v>0</v>
      </c>
      <c r="E71" s="3" t="str">
        <f t="shared" si="4"/>
        <v/>
      </c>
      <c r="F71" s="2">
        <v>340.89760999999999</v>
      </c>
      <c r="G71" s="2">
        <v>841.99240999999995</v>
      </c>
      <c r="H71" s="3">
        <f t="shared" si="5"/>
        <v>1.4699275832411964</v>
      </c>
      <c r="I71" s="2">
        <v>979.97996999999998</v>
      </c>
      <c r="J71" s="3">
        <f t="shared" si="6"/>
        <v>-0.14080651056572113</v>
      </c>
      <c r="K71" s="2">
        <v>6335.8202799999999</v>
      </c>
      <c r="L71" s="2">
        <v>6582.5534500000003</v>
      </c>
      <c r="M71" s="3">
        <f t="shared" si="7"/>
        <v>3.8942577140145929E-2</v>
      </c>
    </row>
    <row r="72" spans="1:13" x14ac:dyDescent="0.2">
      <c r="A72" s="1" t="s">
        <v>28</v>
      </c>
      <c r="B72" s="1" t="s">
        <v>106</v>
      </c>
      <c r="C72" s="2">
        <v>0</v>
      </c>
      <c r="D72" s="2">
        <v>0</v>
      </c>
      <c r="E72" s="3" t="str">
        <f t="shared" si="4"/>
        <v/>
      </c>
      <c r="F72" s="2">
        <v>181.69354999999999</v>
      </c>
      <c r="G72" s="2">
        <v>166.30183</v>
      </c>
      <c r="H72" s="3">
        <f t="shared" si="5"/>
        <v>-8.4712528320350367E-2</v>
      </c>
      <c r="I72" s="2">
        <v>160.01967999999999</v>
      </c>
      <c r="J72" s="3">
        <f t="shared" si="6"/>
        <v>3.9258608691131069E-2</v>
      </c>
      <c r="K72" s="2">
        <v>1105.24992</v>
      </c>
      <c r="L72" s="2">
        <v>1156.1351099999999</v>
      </c>
      <c r="M72" s="3">
        <f t="shared" si="7"/>
        <v>4.6039532850633336E-2</v>
      </c>
    </row>
    <row r="73" spans="1:13" x14ac:dyDescent="0.2">
      <c r="A73" s="1" t="s">
        <v>9</v>
      </c>
      <c r="B73" s="1" t="s">
        <v>106</v>
      </c>
      <c r="C73" s="2">
        <v>24.88129</v>
      </c>
      <c r="D73" s="2">
        <v>0</v>
      </c>
      <c r="E73" s="3">
        <f t="shared" si="4"/>
        <v>-1</v>
      </c>
      <c r="F73" s="2">
        <v>14242.149299999999</v>
      </c>
      <c r="G73" s="2">
        <v>13635.43208</v>
      </c>
      <c r="H73" s="3">
        <f t="shared" si="5"/>
        <v>-4.2600116542802935E-2</v>
      </c>
      <c r="I73" s="2">
        <v>17213.83827</v>
      </c>
      <c r="J73" s="3">
        <f t="shared" si="6"/>
        <v>-0.20787962184101549</v>
      </c>
      <c r="K73" s="2">
        <v>170646.13211000001</v>
      </c>
      <c r="L73" s="2">
        <v>185432.02582000001</v>
      </c>
      <c r="M73" s="3">
        <f t="shared" si="7"/>
        <v>8.6646521237697227E-2</v>
      </c>
    </row>
    <row r="74" spans="1:13" x14ac:dyDescent="0.2">
      <c r="A74" s="1" t="s">
        <v>8</v>
      </c>
      <c r="B74" s="1" t="s">
        <v>106</v>
      </c>
      <c r="C74" s="2">
        <v>0</v>
      </c>
      <c r="D74" s="2">
        <v>0</v>
      </c>
      <c r="E74" s="3" t="str">
        <f t="shared" si="4"/>
        <v/>
      </c>
      <c r="F74" s="2">
        <v>475.37860999999998</v>
      </c>
      <c r="G74" s="2">
        <v>201.10052999999999</v>
      </c>
      <c r="H74" s="3">
        <f t="shared" si="5"/>
        <v>-0.57696765111076409</v>
      </c>
      <c r="I74" s="2">
        <v>52.096760000000003</v>
      </c>
      <c r="J74" s="3">
        <f t="shared" si="6"/>
        <v>2.860135064061565</v>
      </c>
      <c r="K74" s="2">
        <v>2487.85104</v>
      </c>
      <c r="L74" s="2">
        <v>4136.8753200000001</v>
      </c>
      <c r="M74" s="3">
        <f t="shared" si="7"/>
        <v>0.6628307939208451</v>
      </c>
    </row>
    <row r="75" spans="1:13" x14ac:dyDescent="0.2">
      <c r="A75" s="1" t="s">
        <v>7</v>
      </c>
      <c r="B75" s="1" t="s">
        <v>106</v>
      </c>
      <c r="C75" s="2">
        <v>0</v>
      </c>
      <c r="D75" s="2">
        <v>0</v>
      </c>
      <c r="E75" s="3" t="str">
        <f t="shared" si="4"/>
        <v/>
      </c>
      <c r="F75" s="2">
        <v>579.02774999999997</v>
      </c>
      <c r="G75" s="2">
        <v>1687.27827</v>
      </c>
      <c r="H75" s="3">
        <f t="shared" si="5"/>
        <v>1.9139851587423919</v>
      </c>
      <c r="I75" s="2">
        <v>195.84965</v>
      </c>
      <c r="J75" s="3">
        <f t="shared" si="6"/>
        <v>7.6151712295630851</v>
      </c>
      <c r="K75" s="2">
        <v>7669.5064499999999</v>
      </c>
      <c r="L75" s="2">
        <v>5611.0899200000003</v>
      </c>
      <c r="M75" s="3">
        <f t="shared" si="7"/>
        <v>-0.26838969931370216</v>
      </c>
    </row>
    <row r="76" spans="1:13" x14ac:dyDescent="0.2">
      <c r="A76" s="1" t="s">
        <v>6</v>
      </c>
      <c r="B76" s="1" t="s">
        <v>106</v>
      </c>
      <c r="C76" s="2">
        <v>0</v>
      </c>
      <c r="D76" s="2">
        <v>0</v>
      </c>
      <c r="E76" s="3" t="str">
        <f t="shared" si="4"/>
        <v/>
      </c>
      <c r="F76" s="2">
        <v>54.954479999999997</v>
      </c>
      <c r="G76" s="2">
        <v>33.862119999999997</v>
      </c>
      <c r="H76" s="3">
        <f t="shared" si="5"/>
        <v>-0.38381511389062362</v>
      </c>
      <c r="I76" s="2">
        <v>69.89425</v>
      </c>
      <c r="J76" s="3">
        <f t="shared" si="6"/>
        <v>-0.51552352303658744</v>
      </c>
      <c r="K76" s="2">
        <v>562.78202999999996</v>
      </c>
      <c r="L76" s="2">
        <v>868.11636999999996</v>
      </c>
      <c r="M76" s="3">
        <f t="shared" si="7"/>
        <v>0.54254457982604753</v>
      </c>
    </row>
    <row r="77" spans="1:13" x14ac:dyDescent="0.2">
      <c r="A77" s="1" t="s">
        <v>4</v>
      </c>
      <c r="B77" s="1" t="s">
        <v>106</v>
      </c>
      <c r="C77" s="2">
        <v>0</v>
      </c>
      <c r="D77" s="2">
        <v>0</v>
      </c>
      <c r="E77" s="3" t="str">
        <f t="shared" si="4"/>
        <v/>
      </c>
      <c r="F77" s="2">
        <v>0</v>
      </c>
      <c r="G77" s="2">
        <v>3.1143100000000001</v>
      </c>
      <c r="H77" s="3" t="str">
        <f t="shared" si="5"/>
        <v/>
      </c>
      <c r="I77" s="2">
        <v>1.0560499999999999</v>
      </c>
      <c r="J77" s="3">
        <f t="shared" si="6"/>
        <v>1.9490175654561814</v>
      </c>
      <c r="K77" s="2">
        <v>1268.6086399999999</v>
      </c>
      <c r="L77" s="2">
        <v>1180.1168700000001</v>
      </c>
      <c r="M77" s="3">
        <f t="shared" si="7"/>
        <v>-6.9754979754828028E-2</v>
      </c>
    </row>
    <row r="78" spans="1:13" x14ac:dyDescent="0.2">
      <c r="A78" s="1" t="s">
        <v>24</v>
      </c>
      <c r="B78" s="1" t="s">
        <v>106</v>
      </c>
      <c r="C78" s="2">
        <v>0</v>
      </c>
      <c r="D78" s="2">
        <v>0</v>
      </c>
      <c r="E78" s="3" t="str">
        <f t="shared" si="4"/>
        <v/>
      </c>
      <c r="F78" s="2">
        <v>62.068399999999997</v>
      </c>
      <c r="G78" s="2">
        <v>29.8368</v>
      </c>
      <c r="H78" s="3">
        <f t="shared" si="5"/>
        <v>-0.51929162021253972</v>
      </c>
      <c r="I78" s="2">
        <v>52.02</v>
      </c>
      <c r="J78" s="3">
        <f t="shared" si="6"/>
        <v>-0.42643598615916956</v>
      </c>
      <c r="K78" s="2">
        <v>455.54541999999998</v>
      </c>
      <c r="L78" s="2">
        <v>626.37085000000002</v>
      </c>
      <c r="M78" s="3">
        <f t="shared" si="7"/>
        <v>0.3749909943118297</v>
      </c>
    </row>
    <row r="79" spans="1:13" x14ac:dyDescent="0.2">
      <c r="A79" s="1" t="s">
        <v>3</v>
      </c>
      <c r="B79" s="1" t="s">
        <v>106</v>
      </c>
      <c r="C79" s="2">
        <v>89.41</v>
      </c>
      <c r="D79" s="2">
        <v>0</v>
      </c>
      <c r="E79" s="3">
        <f t="shared" si="4"/>
        <v>-1</v>
      </c>
      <c r="F79" s="2">
        <v>9302.1231499999994</v>
      </c>
      <c r="G79" s="2">
        <v>9606.8878100000002</v>
      </c>
      <c r="H79" s="3">
        <f t="shared" si="5"/>
        <v>3.2762913916055902E-2</v>
      </c>
      <c r="I79" s="2">
        <v>8672.9959899999994</v>
      </c>
      <c r="J79" s="3">
        <f t="shared" si="6"/>
        <v>0.10767811043343989</v>
      </c>
      <c r="K79" s="2">
        <v>67408.784960000005</v>
      </c>
      <c r="L79" s="2">
        <v>86091.532470000006</v>
      </c>
      <c r="M79" s="3">
        <f t="shared" si="7"/>
        <v>0.27715597486419963</v>
      </c>
    </row>
    <row r="80" spans="1:13" x14ac:dyDescent="0.2">
      <c r="A80" s="1" t="s">
        <v>27</v>
      </c>
      <c r="B80" s="1" t="s">
        <v>106</v>
      </c>
      <c r="C80" s="2">
        <v>0</v>
      </c>
      <c r="D80" s="2">
        <v>0</v>
      </c>
      <c r="E80" s="3" t="str">
        <f t="shared" si="4"/>
        <v/>
      </c>
      <c r="F80" s="2">
        <v>0</v>
      </c>
      <c r="G80" s="2">
        <v>0</v>
      </c>
      <c r="H80" s="3" t="str">
        <f t="shared" si="5"/>
        <v/>
      </c>
      <c r="I80" s="2">
        <v>0</v>
      </c>
      <c r="J80" s="3" t="str">
        <f t="shared" si="6"/>
        <v/>
      </c>
      <c r="K80" s="2">
        <v>0</v>
      </c>
      <c r="L80" s="2">
        <v>467.82938999999999</v>
      </c>
      <c r="M80" s="3" t="str">
        <f t="shared" si="7"/>
        <v/>
      </c>
    </row>
    <row r="81" spans="1:13" x14ac:dyDescent="0.2">
      <c r="A81" s="1" t="s">
        <v>2</v>
      </c>
      <c r="B81" s="1" t="s">
        <v>106</v>
      </c>
      <c r="C81" s="2">
        <v>0</v>
      </c>
      <c r="D81" s="2">
        <v>0</v>
      </c>
      <c r="E81" s="3" t="str">
        <f t="shared" si="4"/>
        <v/>
      </c>
      <c r="F81" s="2">
        <v>3.4738000000000002</v>
      </c>
      <c r="G81" s="2">
        <v>3.1142699999999999</v>
      </c>
      <c r="H81" s="3">
        <f t="shared" si="5"/>
        <v>-0.10349761068570451</v>
      </c>
      <c r="I81" s="2">
        <v>8.1449200000000008</v>
      </c>
      <c r="J81" s="3">
        <f t="shared" si="6"/>
        <v>-0.61764265333483936</v>
      </c>
      <c r="K81" s="2">
        <v>98.876350000000002</v>
      </c>
      <c r="L81" s="2">
        <v>64.813990000000004</v>
      </c>
      <c r="M81" s="3">
        <f t="shared" si="7"/>
        <v>-0.34449451259072561</v>
      </c>
    </row>
    <row r="82" spans="1:13" x14ac:dyDescent="0.2">
      <c r="A82" s="1" t="s">
        <v>26</v>
      </c>
      <c r="B82" s="1" t="s">
        <v>106</v>
      </c>
      <c r="C82" s="2">
        <v>0</v>
      </c>
      <c r="D82" s="2">
        <v>7.05375</v>
      </c>
      <c r="E82" s="3" t="str">
        <f t="shared" si="4"/>
        <v/>
      </c>
      <c r="F82" s="2">
        <v>35.938470000000002</v>
      </c>
      <c r="G82" s="2">
        <v>171.00106</v>
      </c>
      <c r="H82" s="3">
        <f t="shared" si="5"/>
        <v>3.7581619362204339</v>
      </c>
      <c r="I82" s="2">
        <v>103.18979</v>
      </c>
      <c r="J82" s="3">
        <f t="shared" si="6"/>
        <v>0.65715096425721953</v>
      </c>
      <c r="K82" s="2">
        <v>1348.6941999999999</v>
      </c>
      <c r="L82" s="2">
        <v>1293.6378500000001</v>
      </c>
      <c r="M82" s="3">
        <f t="shared" si="7"/>
        <v>-4.0821966906953278E-2</v>
      </c>
    </row>
    <row r="83" spans="1:13" x14ac:dyDescent="0.2">
      <c r="A83" s="6" t="s">
        <v>0</v>
      </c>
      <c r="B83" s="6" t="s">
        <v>106</v>
      </c>
      <c r="C83" s="5">
        <v>160.92809</v>
      </c>
      <c r="D83" s="5">
        <v>7.05375</v>
      </c>
      <c r="E83" s="4">
        <f t="shared" si="4"/>
        <v>-0.95616831095180466</v>
      </c>
      <c r="F83" s="5">
        <v>28261.009269999999</v>
      </c>
      <c r="G83" s="5">
        <v>28856.710159999999</v>
      </c>
      <c r="H83" s="4">
        <f t="shared" si="5"/>
        <v>2.1078542677255285E-2</v>
      </c>
      <c r="I83" s="5">
        <v>29086.239369999999</v>
      </c>
      <c r="J83" s="4">
        <f t="shared" si="6"/>
        <v>-7.8913333236451111E-3</v>
      </c>
      <c r="K83" s="5">
        <v>291727.03658000001</v>
      </c>
      <c r="L83" s="5">
        <v>313441.56933999999</v>
      </c>
      <c r="M83" s="4">
        <f t="shared" si="7"/>
        <v>7.4434419978914867E-2</v>
      </c>
    </row>
    <row r="84" spans="1:13" x14ac:dyDescent="0.2">
      <c r="A84" s="1" t="s">
        <v>22</v>
      </c>
      <c r="B84" s="1" t="s">
        <v>105</v>
      </c>
      <c r="C84" s="2">
        <v>0</v>
      </c>
      <c r="D84" s="2">
        <v>0</v>
      </c>
      <c r="E84" s="3" t="str">
        <f t="shared" si="4"/>
        <v/>
      </c>
      <c r="F84" s="2">
        <v>35.725430000000003</v>
      </c>
      <c r="G84" s="2">
        <v>10.400639999999999</v>
      </c>
      <c r="H84" s="3">
        <f t="shared" si="5"/>
        <v>-0.70887292329301577</v>
      </c>
      <c r="I84" s="2">
        <v>8.1042400000000008</v>
      </c>
      <c r="J84" s="3">
        <f t="shared" si="6"/>
        <v>0.28335784725032798</v>
      </c>
      <c r="K84" s="2">
        <v>188.00755000000001</v>
      </c>
      <c r="L84" s="2">
        <v>116.00382999999999</v>
      </c>
      <c r="M84" s="3">
        <f t="shared" si="7"/>
        <v>-0.38298313019876074</v>
      </c>
    </row>
    <row r="85" spans="1:13" x14ac:dyDescent="0.2">
      <c r="A85" s="1" t="s">
        <v>21</v>
      </c>
      <c r="B85" s="1" t="s">
        <v>105</v>
      </c>
      <c r="C85" s="2">
        <v>10.05538</v>
      </c>
      <c r="D85" s="2">
        <v>0</v>
      </c>
      <c r="E85" s="3">
        <f t="shared" si="4"/>
        <v>-1</v>
      </c>
      <c r="F85" s="2">
        <v>128.76713000000001</v>
      </c>
      <c r="G85" s="2">
        <v>34.835000000000001</v>
      </c>
      <c r="H85" s="3">
        <f t="shared" si="5"/>
        <v>-0.72947288644237085</v>
      </c>
      <c r="I85" s="2">
        <v>30.936450000000001</v>
      </c>
      <c r="J85" s="3">
        <f t="shared" si="6"/>
        <v>0.12601801434876991</v>
      </c>
      <c r="K85" s="2">
        <v>777.99861999999996</v>
      </c>
      <c r="L85" s="2">
        <v>764.50244999999995</v>
      </c>
      <c r="M85" s="3">
        <f t="shared" si="7"/>
        <v>-1.7347292981059526E-2</v>
      </c>
    </row>
    <row r="86" spans="1:13" x14ac:dyDescent="0.2">
      <c r="A86" s="1" t="s">
        <v>20</v>
      </c>
      <c r="B86" s="1" t="s">
        <v>105</v>
      </c>
      <c r="C86" s="2">
        <v>0</v>
      </c>
      <c r="D86" s="2">
        <v>0</v>
      </c>
      <c r="E86" s="3" t="str">
        <f t="shared" si="4"/>
        <v/>
      </c>
      <c r="F86" s="2">
        <v>233.85298</v>
      </c>
      <c r="G86" s="2">
        <v>357.73052999999999</v>
      </c>
      <c r="H86" s="3">
        <f t="shared" si="5"/>
        <v>0.52972405996280214</v>
      </c>
      <c r="I86" s="2">
        <v>149.67023</v>
      </c>
      <c r="J86" s="3">
        <f t="shared" si="6"/>
        <v>1.3901248097233498</v>
      </c>
      <c r="K86" s="2">
        <v>2175.7494200000001</v>
      </c>
      <c r="L86" s="2">
        <v>2319.9785000000002</v>
      </c>
      <c r="M86" s="3">
        <f t="shared" si="7"/>
        <v>6.6289379959940442E-2</v>
      </c>
    </row>
    <row r="87" spans="1:13" x14ac:dyDescent="0.2">
      <c r="A87" s="1" t="s">
        <v>19</v>
      </c>
      <c r="B87" s="1" t="s">
        <v>105</v>
      </c>
      <c r="C87" s="2">
        <v>0</v>
      </c>
      <c r="D87" s="2">
        <v>0</v>
      </c>
      <c r="E87" s="3" t="str">
        <f t="shared" si="4"/>
        <v/>
      </c>
      <c r="F87" s="2">
        <v>129.81656000000001</v>
      </c>
      <c r="G87" s="2">
        <v>129.90241</v>
      </c>
      <c r="H87" s="3">
        <f t="shared" si="5"/>
        <v>6.6131778565070576E-4</v>
      </c>
      <c r="I87" s="2">
        <v>79.937150000000003</v>
      </c>
      <c r="J87" s="3">
        <f t="shared" si="6"/>
        <v>0.6250568102565579</v>
      </c>
      <c r="K87" s="2">
        <v>2293.1981999999998</v>
      </c>
      <c r="L87" s="2">
        <v>2234.32332</v>
      </c>
      <c r="M87" s="3">
        <f t="shared" si="7"/>
        <v>-2.5673698854289939E-2</v>
      </c>
    </row>
    <row r="88" spans="1:13" x14ac:dyDescent="0.2">
      <c r="A88" s="1" t="s">
        <v>18</v>
      </c>
      <c r="B88" s="1" t="s">
        <v>105</v>
      </c>
      <c r="C88" s="2">
        <v>0</v>
      </c>
      <c r="D88" s="2">
        <v>0</v>
      </c>
      <c r="E88" s="3" t="str">
        <f t="shared" si="4"/>
        <v/>
      </c>
      <c r="F88" s="2">
        <v>6.3536599999999996</v>
      </c>
      <c r="G88" s="2">
        <v>12.784230000000001</v>
      </c>
      <c r="H88" s="3">
        <f t="shared" si="5"/>
        <v>1.0121048340641461</v>
      </c>
      <c r="I88" s="2">
        <v>0</v>
      </c>
      <c r="J88" s="3" t="str">
        <f t="shared" si="6"/>
        <v/>
      </c>
      <c r="K88" s="2">
        <v>108.64927</v>
      </c>
      <c r="L88" s="2">
        <v>171.13632999999999</v>
      </c>
      <c r="M88" s="3">
        <f t="shared" si="7"/>
        <v>0.57512636762308644</v>
      </c>
    </row>
    <row r="89" spans="1:13" x14ac:dyDescent="0.2">
      <c r="A89" s="1" t="s">
        <v>17</v>
      </c>
      <c r="B89" s="1" t="s">
        <v>105</v>
      </c>
      <c r="C89" s="2">
        <v>0</v>
      </c>
      <c r="D89" s="2">
        <v>0</v>
      </c>
      <c r="E89" s="3" t="str">
        <f t="shared" si="4"/>
        <v/>
      </c>
      <c r="F89" s="2">
        <v>253.78434999999999</v>
      </c>
      <c r="G89" s="2">
        <v>329.52960999999999</v>
      </c>
      <c r="H89" s="3">
        <f t="shared" si="5"/>
        <v>0.29846308489865514</v>
      </c>
      <c r="I89" s="2">
        <v>343.16264999999999</v>
      </c>
      <c r="J89" s="3">
        <f t="shared" si="6"/>
        <v>-3.9727633528881978E-2</v>
      </c>
      <c r="K89" s="2">
        <v>3786.7813799999999</v>
      </c>
      <c r="L89" s="2">
        <v>4381.0637900000002</v>
      </c>
      <c r="M89" s="3">
        <f t="shared" si="7"/>
        <v>0.15693602306663923</v>
      </c>
    </row>
    <row r="90" spans="1:13" x14ac:dyDescent="0.2">
      <c r="A90" s="1" t="s">
        <v>16</v>
      </c>
      <c r="B90" s="1" t="s">
        <v>105</v>
      </c>
      <c r="C90" s="2">
        <v>0</v>
      </c>
      <c r="D90" s="2">
        <v>0</v>
      </c>
      <c r="E90" s="3" t="str">
        <f t="shared" si="4"/>
        <v/>
      </c>
      <c r="F90" s="2">
        <v>0</v>
      </c>
      <c r="G90" s="2">
        <v>0</v>
      </c>
      <c r="H90" s="3" t="str">
        <f t="shared" si="5"/>
        <v/>
      </c>
      <c r="I90" s="2">
        <v>122.22337</v>
      </c>
      <c r="J90" s="3">
        <f t="shared" si="6"/>
        <v>-1</v>
      </c>
      <c r="K90" s="2">
        <v>0</v>
      </c>
      <c r="L90" s="2">
        <v>204.44552999999999</v>
      </c>
      <c r="M90" s="3" t="str">
        <f t="shared" si="7"/>
        <v/>
      </c>
    </row>
    <row r="91" spans="1:13" x14ac:dyDescent="0.2">
      <c r="A91" s="1" t="s">
        <v>15</v>
      </c>
      <c r="B91" s="1" t="s">
        <v>105</v>
      </c>
      <c r="C91" s="2">
        <v>0</v>
      </c>
      <c r="D91" s="2">
        <v>0</v>
      </c>
      <c r="E91" s="3" t="str">
        <f t="shared" si="4"/>
        <v/>
      </c>
      <c r="F91" s="2">
        <v>0</v>
      </c>
      <c r="G91" s="2">
        <v>0</v>
      </c>
      <c r="H91" s="3" t="str">
        <f t="shared" si="5"/>
        <v/>
      </c>
      <c r="I91" s="2">
        <v>0</v>
      </c>
      <c r="J91" s="3" t="str">
        <f t="shared" si="6"/>
        <v/>
      </c>
      <c r="K91" s="2">
        <v>0</v>
      </c>
      <c r="L91" s="2">
        <v>0.55235000000000001</v>
      </c>
      <c r="M91" s="3" t="str">
        <f t="shared" si="7"/>
        <v/>
      </c>
    </row>
    <row r="92" spans="1:13" x14ac:dyDescent="0.2">
      <c r="A92" s="1" t="s">
        <v>14</v>
      </c>
      <c r="B92" s="1" t="s">
        <v>105</v>
      </c>
      <c r="C92" s="2">
        <v>0</v>
      </c>
      <c r="D92" s="2">
        <v>0</v>
      </c>
      <c r="E92" s="3" t="str">
        <f t="shared" si="4"/>
        <v/>
      </c>
      <c r="F92" s="2">
        <v>0</v>
      </c>
      <c r="G92" s="2">
        <v>17.309270000000001</v>
      </c>
      <c r="H92" s="3" t="str">
        <f t="shared" si="5"/>
        <v/>
      </c>
      <c r="I92" s="2">
        <v>14.063929999999999</v>
      </c>
      <c r="J92" s="3">
        <f t="shared" si="6"/>
        <v>0.23075626798483806</v>
      </c>
      <c r="K92" s="2">
        <v>221.32133999999999</v>
      </c>
      <c r="L92" s="2">
        <v>176.93540999999999</v>
      </c>
      <c r="M92" s="3">
        <f t="shared" si="7"/>
        <v>-0.20054970749770451</v>
      </c>
    </row>
    <row r="93" spans="1:13" x14ac:dyDescent="0.2">
      <c r="A93" s="1" t="s">
        <v>13</v>
      </c>
      <c r="B93" s="1" t="s">
        <v>105</v>
      </c>
      <c r="C93" s="2">
        <v>0</v>
      </c>
      <c r="D93" s="2">
        <v>0</v>
      </c>
      <c r="E93" s="3" t="str">
        <f t="shared" si="4"/>
        <v/>
      </c>
      <c r="F93" s="2">
        <v>637.68084999999996</v>
      </c>
      <c r="G93" s="2">
        <v>447.98149999999998</v>
      </c>
      <c r="H93" s="3">
        <f t="shared" si="5"/>
        <v>-0.29748321593787863</v>
      </c>
      <c r="I93" s="2">
        <v>526.47496000000001</v>
      </c>
      <c r="J93" s="3">
        <f t="shared" si="6"/>
        <v>-0.14909248485436044</v>
      </c>
      <c r="K93" s="2">
        <v>12976.3205</v>
      </c>
      <c r="L93" s="2">
        <v>8347.5004000000008</v>
      </c>
      <c r="M93" s="3">
        <f t="shared" si="7"/>
        <v>-0.35671283704806755</v>
      </c>
    </row>
    <row r="94" spans="1:13" x14ac:dyDescent="0.2">
      <c r="A94" s="1" t="s">
        <v>12</v>
      </c>
      <c r="B94" s="1" t="s">
        <v>105</v>
      </c>
      <c r="C94" s="2">
        <v>0</v>
      </c>
      <c r="D94" s="2">
        <v>0</v>
      </c>
      <c r="E94" s="3" t="str">
        <f t="shared" si="4"/>
        <v/>
      </c>
      <c r="F94" s="2">
        <v>539.13457000000005</v>
      </c>
      <c r="G94" s="2">
        <v>1528.34752</v>
      </c>
      <c r="H94" s="3">
        <f t="shared" si="5"/>
        <v>1.8348163984364794</v>
      </c>
      <c r="I94" s="2">
        <v>706.82195000000002</v>
      </c>
      <c r="J94" s="3">
        <f t="shared" si="6"/>
        <v>1.1622807837249538</v>
      </c>
      <c r="K94" s="2">
        <v>6490.0154899999998</v>
      </c>
      <c r="L94" s="2">
        <v>6563.0190300000004</v>
      </c>
      <c r="M94" s="3">
        <f t="shared" si="7"/>
        <v>1.1248592566918569E-2</v>
      </c>
    </row>
    <row r="95" spans="1:13" x14ac:dyDescent="0.2">
      <c r="A95" s="1" t="s">
        <v>11</v>
      </c>
      <c r="B95" s="1" t="s">
        <v>105</v>
      </c>
      <c r="C95" s="2">
        <v>0</v>
      </c>
      <c r="D95" s="2">
        <v>0</v>
      </c>
      <c r="E95" s="3" t="str">
        <f t="shared" si="4"/>
        <v/>
      </c>
      <c r="F95" s="2">
        <v>151.75825</v>
      </c>
      <c r="G95" s="2">
        <v>244.34995000000001</v>
      </c>
      <c r="H95" s="3">
        <f t="shared" si="5"/>
        <v>0.61012630285338698</v>
      </c>
      <c r="I95" s="2">
        <v>178.84609</v>
      </c>
      <c r="J95" s="3">
        <f t="shared" si="6"/>
        <v>0.36625827268574906</v>
      </c>
      <c r="K95" s="2">
        <v>2143.7317899999998</v>
      </c>
      <c r="L95" s="2">
        <v>2034.20443</v>
      </c>
      <c r="M95" s="3">
        <f t="shared" si="7"/>
        <v>-5.1091913881633366E-2</v>
      </c>
    </row>
    <row r="96" spans="1:13" x14ac:dyDescent="0.2">
      <c r="A96" s="1" t="s">
        <v>10</v>
      </c>
      <c r="B96" s="1" t="s">
        <v>105</v>
      </c>
      <c r="C96" s="2">
        <v>0</v>
      </c>
      <c r="D96" s="2">
        <v>0</v>
      </c>
      <c r="E96" s="3" t="str">
        <f t="shared" si="4"/>
        <v/>
      </c>
      <c r="F96" s="2">
        <v>340.27296999999999</v>
      </c>
      <c r="G96" s="2">
        <v>384.66181</v>
      </c>
      <c r="H96" s="3">
        <f t="shared" si="5"/>
        <v>0.13045067905334951</v>
      </c>
      <c r="I96" s="2">
        <v>320.04759000000001</v>
      </c>
      <c r="J96" s="3">
        <f t="shared" si="6"/>
        <v>0.20188941275889616</v>
      </c>
      <c r="K96" s="2">
        <v>4803.4245700000001</v>
      </c>
      <c r="L96" s="2">
        <v>4175.2136300000002</v>
      </c>
      <c r="M96" s="3">
        <f t="shared" si="7"/>
        <v>-0.13078397107004014</v>
      </c>
    </row>
    <row r="97" spans="1:13" x14ac:dyDescent="0.2">
      <c r="A97" s="1" t="s">
        <v>28</v>
      </c>
      <c r="B97" s="1" t="s">
        <v>105</v>
      </c>
      <c r="C97" s="2">
        <v>0</v>
      </c>
      <c r="D97" s="2">
        <v>0</v>
      </c>
      <c r="E97" s="3" t="str">
        <f t="shared" si="4"/>
        <v/>
      </c>
      <c r="F97" s="2">
        <v>0</v>
      </c>
      <c r="G97" s="2">
        <v>235.4</v>
      </c>
      <c r="H97" s="3" t="str">
        <f t="shared" si="5"/>
        <v/>
      </c>
      <c r="I97" s="2">
        <v>0</v>
      </c>
      <c r="J97" s="3" t="str">
        <f t="shared" si="6"/>
        <v/>
      </c>
      <c r="K97" s="2">
        <v>1423.30114</v>
      </c>
      <c r="L97" s="2">
        <v>1157.9749999999999</v>
      </c>
      <c r="M97" s="3">
        <f t="shared" si="7"/>
        <v>-0.18641602436993765</v>
      </c>
    </row>
    <row r="98" spans="1:13" x14ac:dyDescent="0.2">
      <c r="A98" s="1" t="s">
        <v>9</v>
      </c>
      <c r="B98" s="1" t="s">
        <v>105</v>
      </c>
      <c r="C98" s="2">
        <v>0</v>
      </c>
      <c r="D98" s="2">
        <v>0</v>
      </c>
      <c r="E98" s="3" t="str">
        <f t="shared" si="4"/>
        <v/>
      </c>
      <c r="F98" s="2">
        <v>6.8239999999999995E-2</v>
      </c>
      <c r="G98" s="2">
        <v>59.490189999999998</v>
      </c>
      <c r="H98" s="3">
        <f t="shared" si="5"/>
        <v>870.77886869871043</v>
      </c>
      <c r="I98" s="2">
        <v>2.5739899999999998</v>
      </c>
      <c r="J98" s="3">
        <f t="shared" si="6"/>
        <v>22.112051717372641</v>
      </c>
      <c r="K98" s="2">
        <v>185.23428999999999</v>
      </c>
      <c r="L98" s="2">
        <v>123.15299</v>
      </c>
      <c r="M98" s="3">
        <f t="shared" si="7"/>
        <v>-0.33515014957543765</v>
      </c>
    </row>
    <row r="99" spans="1:13" x14ac:dyDescent="0.2">
      <c r="A99" s="1" t="s">
        <v>8</v>
      </c>
      <c r="B99" s="1" t="s">
        <v>105</v>
      </c>
      <c r="C99" s="2">
        <v>0</v>
      </c>
      <c r="D99" s="2">
        <v>0</v>
      </c>
      <c r="E99" s="3" t="str">
        <f t="shared" si="4"/>
        <v/>
      </c>
      <c r="F99" s="2">
        <v>265.26902000000001</v>
      </c>
      <c r="G99" s="2">
        <v>389.19632999999999</v>
      </c>
      <c r="H99" s="3">
        <f t="shared" si="5"/>
        <v>0.46717596348039425</v>
      </c>
      <c r="I99" s="2">
        <v>150.4674</v>
      </c>
      <c r="J99" s="3">
        <f t="shared" si="6"/>
        <v>1.5865824092128924</v>
      </c>
      <c r="K99" s="2">
        <v>3531.5556200000001</v>
      </c>
      <c r="L99" s="2">
        <v>2828.3440599999999</v>
      </c>
      <c r="M99" s="3">
        <f t="shared" si="7"/>
        <v>-0.19912232332334046</v>
      </c>
    </row>
    <row r="100" spans="1:13" x14ac:dyDescent="0.2">
      <c r="A100" s="1" t="s">
        <v>7</v>
      </c>
      <c r="B100" s="1" t="s">
        <v>105</v>
      </c>
      <c r="C100" s="2">
        <v>0</v>
      </c>
      <c r="D100" s="2">
        <v>0</v>
      </c>
      <c r="E100" s="3" t="str">
        <f t="shared" si="4"/>
        <v/>
      </c>
      <c r="F100" s="2">
        <v>5.0535500000000004</v>
      </c>
      <c r="G100" s="2">
        <v>0.1651</v>
      </c>
      <c r="H100" s="3">
        <f t="shared" si="5"/>
        <v>-0.96732989680521619</v>
      </c>
      <c r="I100" s="2">
        <v>9.5175800000000006</v>
      </c>
      <c r="J100" s="3">
        <f t="shared" si="6"/>
        <v>-0.98265315342765702</v>
      </c>
      <c r="K100" s="2">
        <v>948.28404</v>
      </c>
      <c r="L100" s="2">
        <v>287.36554000000001</v>
      </c>
      <c r="M100" s="3">
        <f t="shared" si="7"/>
        <v>-0.69696258939462907</v>
      </c>
    </row>
    <row r="101" spans="1:13" x14ac:dyDescent="0.2">
      <c r="A101" s="1" t="s">
        <v>6</v>
      </c>
      <c r="B101" s="1" t="s">
        <v>105</v>
      </c>
      <c r="C101" s="2">
        <v>0</v>
      </c>
      <c r="D101" s="2">
        <v>0</v>
      </c>
      <c r="E101" s="3" t="str">
        <f t="shared" si="4"/>
        <v/>
      </c>
      <c r="F101" s="2">
        <v>116.83150999999999</v>
      </c>
      <c r="G101" s="2">
        <v>222.33967000000001</v>
      </c>
      <c r="H101" s="3">
        <f t="shared" si="5"/>
        <v>0.90307965719179717</v>
      </c>
      <c r="I101" s="2">
        <v>139.76</v>
      </c>
      <c r="J101" s="3">
        <f t="shared" si="6"/>
        <v>0.59086770177447079</v>
      </c>
      <c r="K101" s="2">
        <v>1367.2237700000001</v>
      </c>
      <c r="L101" s="2">
        <v>2225.7439199999999</v>
      </c>
      <c r="M101" s="3">
        <f t="shared" si="7"/>
        <v>0.6279295085690324</v>
      </c>
    </row>
    <row r="102" spans="1:13" x14ac:dyDescent="0.2">
      <c r="A102" s="1" t="s">
        <v>5</v>
      </c>
      <c r="B102" s="1" t="s">
        <v>105</v>
      </c>
      <c r="C102" s="2">
        <v>0</v>
      </c>
      <c r="D102" s="2">
        <v>0</v>
      </c>
      <c r="E102" s="3" t="str">
        <f t="shared" si="4"/>
        <v/>
      </c>
      <c r="F102" s="2">
        <v>0.57718000000000003</v>
      </c>
      <c r="G102" s="2">
        <v>0</v>
      </c>
      <c r="H102" s="3">
        <f t="shared" si="5"/>
        <v>-1</v>
      </c>
      <c r="I102" s="2">
        <v>9.4229999999999994E-2</v>
      </c>
      <c r="J102" s="3">
        <f t="shared" si="6"/>
        <v>-1</v>
      </c>
      <c r="K102" s="2">
        <v>57.226860000000002</v>
      </c>
      <c r="L102" s="2">
        <v>9.1612500000000008</v>
      </c>
      <c r="M102" s="3">
        <f t="shared" si="7"/>
        <v>-0.83991346021780677</v>
      </c>
    </row>
    <row r="103" spans="1:13" x14ac:dyDescent="0.2">
      <c r="A103" s="1" t="s">
        <v>4</v>
      </c>
      <c r="B103" s="1" t="s">
        <v>105</v>
      </c>
      <c r="C103" s="2">
        <v>0</v>
      </c>
      <c r="D103" s="2">
        <v>0</v>
      </c>
      <c r="E103" s="3" t="str">
        <f t="shared" si="4"/>
        <v/>
      </c>
      <c r="F103" s="2">
        <v>303.97059999999999</v>
      </c>
      <c r="G103" s="2">
        <v>208.97853000000001</v>
      </c>
      <c r="H103" s="3">
        <f t="shared" si="5"/>
        <v>-0.31250413691324086</v>
      </c>
      <c r="I103" s="2">
        <v>215.82006000000001</v>
      </c>
      <c r="J103" s="3">
        <f t="shared" si="6"/>
        <v>-3.1700157992727851E-2</v>
      </c>
      <c r="K103" s="2">
        <v>4487.16284</v>
      </c>
      <c r="L103" s="2">
        <v>3174.66804</v>
      </c>
      <c r="M103" s="3">
        <f t="shared" si="7"/>
        <v>-0.29249992630086941</v>
      </c>
    </row>
    <row r="104" spans="1:13" x14ac:dyDescent="0.2">
      <c r="A104" s="1" t="s">
        <v>24</v>
      </c>
      <c r="B104" s="1" t="s">
        <v>105</v>
      </c>
      <c r="C104" s="2">
        <v>0</v>
      </c>
      <c r="D104" s="2">
        <v>0</v>
      </c>
      <c r="E104" s="3" t="str">
        <f t="shared" si="4"/>
        <v/>
      </c>
      <c r="F104" s="2">
        <v>1.0835900000000001</v>
      </c>
      <c r="G104" s="2">
        <v>1.1365099999999999</v>
      </c>
      <c r="H104" s="3">
        <f t="shared" si="5"/>
        <v>4.8837660000553562E-2</v>
      </c>
      <c r="I104" s="2">
        <v>0</v>
      </c>
      <c r="J104" s="3" t="str">
        <f t="shared" si="6"/>
        <v/>
      </c>
      <c r="K104" s="2">
        <v>42.739019999999996</v>
      </c>
      <c r="L104" s="2">
        <v>43.454210000000003</v>
      </c>
      <c r="M104" s="3">
        <f t="shared" si="7"/>
        <v>1.6733888610454883E-2</v>
      </c>
    </row>
    <row r="105" spans="1:13" x14ac:dyDescent="0.2">
      <c r="A105" s="1" t="s">
        <v>3</v>
      </c>
      <c r="B105" s="1" t="s">
        <v>105</v>
      </c>
      <c r="C105" s="2">
        <v>0</v>
      </c>
      <c r="D105" s="2">
        <v>0</v>
      </c>
      <c r="E105" s="3" t="str">
        <f t="shared" si="4"/>
        <v/>
      </c>
      <c r="F105" s="2">
        <v>6.2770299999999999</v>
      </c>
      <c r="G105" s="2">
        <v>0</v>
      </c>
      <c r="H105" s="3">
        <f t="shared" si="5"/>
        <v>-1</v>
      </c>
      <c r="I105" s="2">
        <v>0</v>
      </c>
      <c r="J105" s="3" t="str">
        <f t="shared" si="6"/>
        <v/>
      </c>
      <c r="K105" s="2">
        <v>113.05564</v>
      </c>
      <c r="L105" s="2">
        <v>51.375430000000001</v>
      </c>
      <c r="M105" s="3">
        <f t="shared" si="7"/>
        <v>-0.54557393156148604</v>
      </c>
    </row>
    <row r="106" spans="1:13" x14ac:dyDescent="0.2">
      <c r="A106" s="1" t="s">
        <v>2</v>
      </c>
      <c r="B106" s="1" t="s">
        <v>105</v>
      </c>
      <c r="C106" s="2">
        <v>0</v>
      </c>
      <c r="D106" s="2">
        <v>0</v>
      </c>
      <c r="E106" s="3" t="str">
        <f t="shared" si="4"/>
        <v/>
      </c>
      <c r="F106" s="2">
        <v>367.24761999999998</v>
      </c>
      <c r="G106" s="2">
        <v>223.08009000000001</v>
      </c>
      <c r="H106" s="3">
        <f t="shared" si="5"/>
        <v>-0.3925621900558538</v>
      </c>
      <c r="I106" s="2">
        <v>263.78953000000001</v>
      </c>
      <c r="J106" s="3">
        <f t="shared" si="6"/>
        <v>-0.15432545787545093</v>
      </c>
      <c r="K106" s="2">
        <v>5770.1629800000001</v>
      </c>
      <c r="L106" s="2">
        <v>3357.9205999999999</v>
      </c>
      <c r="M106" s="3">
        <f t="shared" si="7"/>
        <v>-0.41805446195559626</v>
      </c>
    </row>
    <row r="107" spans="1:13" x14ac:dyDescent="0.2">
      <c r="A107" s="1" t="s">
        <v>26</v>
      </c>
      <c r="B107" s="1" t="s">
        <v>105</v>
      </c>
      <c r="C107" s="2">
        <v>0</v>
      </c>
      <c r="D107" s="2">
        <v>0</v>
      </c>
      <c r="E107" s="3" t="str">
        <f t="shared" si="4"/>
        <v/>
      </c>
      <c r="F107" s="2">
        <v>20.568380000000001</v>
      </c>
      <c r="G107" s="2">
        <v>16.182559999999999</v>
      </c>
      <c r="H107" s="3">
        <f t="shared" si="5"/>
        <v>-0.21323118301003785</v>
      </c>
      <c r="I107" s="2">
        <v>16.506440000000001</v>
      </c>
      <c r="J107" s="3">
        <f t="shared" si="6"/>
        <v>-1.9621432604486677E-2</v>
      </c>
      <c r="K107" s="2">
        <v>65.812579999999997</v>
      </c>
      <c r="L107" s="2">
        <v>72.508790000000005</v>
      </c>
      <c r="M107" s="3">
        <f t="shared" si="7"/>
        <v>0.10174665694613405</v>
      </c>
    </row>
    <row r="108" spans="1:13" x14ac:dyDescent="0.2">
      <c r="A108" s="1" t="s">
        <v>30</v>
      </c>
      <c r="B108" s="1" t="s">
        <v>105</v>
      </c>
      <c r="C108" s="2">
        <v>0</v>
      </c>
      <c r="D108" s="2">
        <v>0</v>
      </c>
      <c r="E108" s="3" t="str">
        <f t="shared" si="4"/>
        <v/>
      </c>
      <c r="F108" s="2">
        <v>0</v>
      </c>
      <c r="G108" s="2">
        <v>33.539569999999998</v>
      </c>
      <c r="H108" s="3" t="str">
        <f t="shared" si="5"/>
        <v/>
      </c>
      <c r="I108" s="2">
        <v>9.3387100000000007</v>
      </c>
      <c r="J108" s="3">
        <f t="shared" si="6"/>
        <v>2.5914564217113494</v>
      </c>
      <c r="K108" s="2">
        <v>60.086109999999998</v>
      </c>
      <c r="L108" s="2">
        <v>117.68522</v>
      </c>
      <c r="M108" s="3">
        <f t="shared" si="7"/>
        <v>0.95860940240598036</v>
      </c>
    </row>
    <row r="109" spans="1:13" x14ac:dyDescent="0.2">
      <c r="A109" s="6" t="s">
        <v>0</v>
      </c>
      <c r="B109" s="6" t="s">
        <v>105</v>
      </c>
      <c r="C109" s="5">
        <v>10.05538</v>
      </c>
      <c r="D109" s="5">
        <v>0</v>
      </c>
      <c r="E109" s="4">
        <f t="shared" si="4"/>
        <v>-1</v>
      </c>
      <c r="F109" s="5">
        <v>3544.0934699999998</v>
      </c>
      <c r="G109" s="5">
        <v>4887.3410199999998</v>
      </c>
      <c r="H109" s="4">
        <f t="shared" si="5"/>
        <v>0.37901019297891159</v>
      </c>
      <c r="I109" s="5">
        <v>3288.1565500000002</v>
      </c>
      <c r="J109" s="4">
        <f t="shared" si="6"/>
        <v>0.48634681642514854</v>
      </c>
      <c r="K109" s="5">
        <v>54017.043019999997</v>
      </c>
      <c r="L109" s="5">
        <v>44938.234049999999</v>
      </c>
      <c r="M109" s="4">
        <f t="shared" si="7"/>
        <v>-0.16807304625391173</v>
      </c>
    </row>
    <row r="110" spans="1:13" x14ac:dyDescent="0.2">
      <c r="A110" s="1" t="s">
        <v>22</v>
      </c>
      <c r="B110" s="1" t="s">
        <v>104</v>
      </c>
      <c r="C110" s="2">
        <v>0</v>
      </c>
      <c r="D110" s="2">
        <v>0</v>
      </c>
      <c r="E110" s="3" t="str">
        <f t="shared" si="4"/>
        <v/>
      </c>
      <c r="F110" s="2">
        <v>1791.19731</v>
      </c>
      <c r="G110" s="2">
        <v>1585.21597</v>
      </c>
      <c r="H110" s="3">
        <f t="shared" si="5"/>
        <v>-0.1149964545223664</v>
      </c>
      <c r="I110" s="2">
        <v>1327.57242</v>
      </c>
      <c r="J110" s="3">
        <f t="shared" si="6"/>
        <v>0.19407118294910042</v>
      </c>
      <c r="K110" s="2">
        <v>22569.196019999999</v>
      </c>
      <c r="L110" s="2">
        <v>25110.423500000001</v>
      </c>
      <c r="M110" s="3">
        <f t="shared" si="7"/>
        <v>0.11259716463750236</v>
      </c>
    </row>
    <row r="111" spans="1:13" x14ac:dyDescent="0.2">
      <c r="A111" s="1" t="s">
        <v>21</v>
      </c>
      <c r="B111" s="1" t="s">
        <v>104</v>
      </c>
      <c r="C111" s="2">
        <v>0</v>
      </c>
      <c r="D111" s="2">
        <v>0</v>
      </c>
      <c r="E111" s="3" t="str">
        <f t="shared" si="4"/>
        <v/>
      </c>
      <c r="F111" s="2">
        <v>50.374609999999997</v>
      </c>
      <c r="G111" s="2">
        <v>67.051469999999995</v>
      </c>
      <c r="H111" s="3">
        <f t="shared" si="5"/>
        <v>0.3310568558247895</v>
      </c>
      <c r="I111" s="2">
        <v>44.606769999999997</v>
      </c>
      <c r="J111" s="3">
        <f t="shared" si="6"/>
        <v>0.50316801687277501</v>
      </c>
      <c r="K111" s="2">
        <v>570.11617000000001</v>
      </c>
      <c r="L111" s="2">
        <v>614.62850000000003</v>
      </c>
      <c r="M111" s="3">
        <f t="shared" si="7"/>
        <v>7.8075894602323004E-2</v>
      </c>
    </row>
    <row r="112" spans="1:13" x14ac:dyDescent="0.2">
      <c r="A112" s="1" t="s">
        <v>20</v>
      </c>
      <c r="B112" s="1" t="s">
        <v>104</v>
      </c>
      <c r="C112" s="2">
        <v>0</v>
      </c>
      <c r="D112" s="2">
        <v>0</v>
      </c>
      <c r="E112" s="3" t="str">
        <f t="shared" si="4"/>
        <v/>
      </c>
      <c r="F112" s="2">
        <v>55.51849</v>
      </c>
      <c r="G112" s="2">
        <v>207.50073</v>
      </c>
      <c r="H112" s="3">
        <f t="shared" si="5"/>
        <v>2.7375067297399478</v>
      </c>
      <c r="I112" s="2">
        <v>175.73523</v>
      </c>
      <c r="J112" s="3">
        <f t="shared" si="6"/>
        <v>0.18075772285386371</v>
      </c>
      <c r="K112" s="2">
        <v>1877.0282999999999</v>
      </c>
      <c r="L112" s="2">
        <v>2206.1311900000001</v>
      </c>
      <c r="M112" s="3">
        <f t="shared" si="7"/>
        <v>0.17533187432496367</v>
      </c>
    </row>
    <row r="113" spans="1:13" x14ac:dyDescent="0.2">
      <c r="A113" s="1" t="s">
        <v>19</v>
      </c>
      <c r="B113" s="1" t="s">
        <v>104</v>
      </c>
      <c r="C113" s="2">
        <v>0</v>
      </c>
      <c r="D113" s="2">
        <v>0</v>
      </c>
      <c r="E113" s="3" t="str">
        <f t="shared" si="4"/>
        <v/>
      </c>
      <c r="F113" s="2">
        <v>0</v>
      </c>
      <c r="G113" s="2">
        <v>19.38297</v>
      </c>
      <c r="H113" s="3" t="str">
        <f t="shared" si="5"/>
        <v/>
      </c>
      <c r="I113" s="2">
        <v>0</v>
      </c>
      <c r="J113" s="3" t="str">
        <f t="shared" si="6"/>
        <v/>
      </c>
      <c r="K113" s="2">
        <v>0</v>
      </c>
      <c r="L113" s="2">
        <v>55.604520000000001</v>
      </c>
      <c r="M113" s="3" t="str">
        <f t="shared" si="7"/>
        <v/>
      </c>
    </row>
    <row r="114" spans="1:13" x14ac:dyDescent="0.2">
      <c r="A114" s="1" t="s">
        <v>18</v>
      </c>
      <c r="B114" s="1" t="s">
        <v>104</v>
      </c>
      <c r="C114" s="2">
        <v>0</v>
      </c>
      <c r="D114" s="2">
        <v>0</v>
      </c>
      <c r="E114" s="3" t="str">
        <f t="shared" si="4"/>
        <v/>
      </c>
      <c r="F114" s="2">
        <v>0</v>
      </c>
      <c r="G114" s="2">
        <v>0</v>
      </c>
      <c r="H114" s="3" t="str">
        <f t="shared" si="5"/>
        <v/>
      </c>
      <c r="I114" s="2">
        <v>6.81358</v>
      </c>
      <c r="J114" s="3">
        <f t="shared" si="6"/>
        <v>-1</v>
      </c>
      <c r="K114" s="2">
        <v>2.6979700000000002</v>
      </c>
      <c r="L114" s="2">
        <v>7.8364099999999999</v>
      </c>
      <c r="M114" s="3">
        <f t="shared" si="7"/>
        <v>1.904557871288413</v>
      </c>
    </row>
    <row r="115" spans="1:13" x14ac:dyDescent="0.2">
      <c r="A115" s="1" t="s">
        <v>17</v>
      </c>
      <c r="B115" s="1" t="s">
        <v>104</v>
      </c>
      <c r="C115" s="2">
        <v>0</v>
      </c>
      <c r="D115" s="2">
        <v>0</v>
      </c>
      <c r="E115" s="3" t="str">
        <f t="shared" si="4"/>
        <v/>
      </c>
      <c r="F115" s="2">
        <v>65.980729999999994</v>
      </c>
      <c r="G115" s="2">
        <v>42.873829999999998</v>
      </c>
      <c r="H115" s="3">
        <f t="shared" si="5"/>
        <v>-0.35020679522642439</v>
      </c>
      <c r="I115" s="2">
        <v>58.853870000000001</v>
      </c>
      <c r="J115" s="3">
        <f t="shared" si="6"/>
        <v>-0.27152063237302837</v>
      </c>
      <c r="K115" s="2">
        <v>1450.6306500000001</v>
      </c>
      <c r="L115" s="2">
        <v>1332.3653300000001</v>
      </c>
      <c r="M115" s="3">
        <f t="shared" si="7"/>
        <v>-8.1526831106181308E-2</v>
      </c>
    </row>
    <row r="116" spans="1:13" x14ac:dyDescent="0.2">
      <c r="A116" s="1" t="s">
        <v>14</v>
      </c>
      <c r="B116" s="1" t="s">
        <v>104</v>
      </c>
      <c r="C116" s="2">
        <v>0</v>
      </c>
      <c r="D116" s="2">
        <v>0</v>
      </c>
      <c r="E116" s="3" t="str">
        <f t="shared" si="4"/>
        <v/>
      </c>
      <c r="F116" s="2">
        <v>208.34922</v>
      </c>
      <c r="G116" s="2">
        <v>525.80246</v>
      </c>
      <c r="H116" s="3">
        <f t="shared" si="5"/>
        <v>1.5236593638315514</v>
      </c>
      <c r="I116" s="2">
        <v>225.88995</v>
      </c>
      <c r="J116" s="3">
        <f t="shared" si="6"/>
        <v>1.3276930204287529</v>
      </c>
      <c r="K116" s="2">
        <v>2545.7637300000001</v>
      </c>
      <c r="L116" s="2">
        <v>4304.6993300000004</v>
      </c>
      <c r="M116" s="3">
        <f t="shared" si="7"/>
        <v>0.69092649065276768</v>
      </c>
    </row>
    <row r="117" spans="1:13" x14ac:dyDescent="0.2">
      <c r="A117" s="1" t="s">
        <v>13</v>
      </c>
      <c r="B117" s="1" t="s">
        <v>104</v>
      </c>
      <c r="C117" s="2">
        <v>0</v>
      </c>
      <c r="D117" s="2">
        <v>0</v>
      </c>
      <c r="E117" s="3" t="str">
        <f t="shared" si="4"/>
        <v/>
      </c>
      <c r="F117" s="2">
        <v>83.330399999999997</v>
      </c>
      <c r="G117" s="2">
        <v>69.708280000000002</v>
      </c>
      <c r="H117" s="3">
        <f t="shared" si="5"/>
        <v>-0.16347119418603528</v>
      </c>
      <c r="I117" s="2">
        <v>38.634480000000003</v>
      </c>
      <c r="J117" s="3">
        <f t="shared" si="6"/>
        <v>0.80430227092483175</v>
      </c>
      <c r="K117" s="2">
        <v>717.95027000000005</v>
      </c>
      <c r="L117" s="2">
        <v>1050.3263300000001</v>
      </c>
      <c r="M117" s="3">
        <f t="shared" si="7"/>
        <v>0.4629513684840596</v>
      </c>
    </row>
    <row r="118" spans="1:13" x14ac:dyDescent="0.2">
      <c r="A118" s="1" t="s">
        <v>12</v>
      </c>
      <c r="B118" s="1" t="s">
        <v>104</v>
      </c>
      <c r="C118" s="2">
        <v>0</v>
      </c>
      <c r="D118" s="2">
        <v>0</v>
      </c>
      <c r="E118" s="3" t="str">
        <f t="shared" si="4"/>
        <v/>
      </c>
      <c r="F118" s="2">
        <v>0</v>
      </c>
      <c r="G118" s="2">
        <v>14.55044</v>
      </c>
      <c r="H118" s="3" t="str">
        <f t="shared" si="5"/>
        <v/>
      </c>
      <c r="I118" s="2">
        <v>0</v>
      </c>
      <c r="J118" s="3" t="str">
        <f t="shared" si="6"/>
        <v/>
      </c>
      <c r="K118" s="2">
        <v>43.33813</v>
      </c>
      <c r="L118" s="2">
        <v>77.680869999999999</v>
      </c>
      <c r="M118" s="3">
        <f t="shared" si="7"/>
        <v>0.79243705254472219</v>
      </c>
    </row>
    <row r="119" spans="1:13" x14ac:dyDescent="0.2">
      <c r="A119" s="1" t="s">
        <v>11</v>
      </c>
      <c r="B119" s="1" t="s">
        <v>104</v>
      </c>
      <c r="C119" s="2">
        <v>0</v>
      </c>
      <c r="D119" s="2">
        <v>0</v>
      </c>
      <c r="E119" s="3" t="str">
        <f t="shared" si="4"/>
        <v/>
      </c>
      <c r="F119" s="2">
        <v>67.253370000000004</v>
      </c>
      <c r="G119" s="2">
        <v>57.977060000000002</v>
      </c>
      <c r="H119" s="3">
        <f t="shared" si="5"/>
        <v>-0.13793078324550878</v>
      </c>
      <c r="I119" s="2">
        <v>99.705039999999997</v>
      </c>
      <c r="J119" s="3">
        <f t="shared" si="6"/>
        <v>-0.41851424963071071</v>
      </c>
      <c r="K119" s="2">
        <v>1587.2955899999999</v>
      </c>
      <c r="L119" s="2">
        <v>1253.6740299999999</v>
      </c>
      <c r="M119" s="3">
        <f t="shared" si="7"/>
        <v>-0.21018237693207475</v>
      </c>
    </row>
    <row r="120" spans="1:13" x14ac:dyDescent="0.2">
      <c r="A120" s="1" t="s">
        <v>10</v>
      </c>
      <c r="B120" s="1" t="s">
        <v>104</v>
      </c>
      <c r="C120" s="2">
        <v>0</v>
      </c>
      <c r="D120" s="2">
        <v>0</v>
      </c>
      <c r="E120" s="3" t="str">
        <f t="shared" si="4"/>
        <v/>
      </c>
      <c r="F120" s="2">
        <v>576.04602999999997</v>
      </c>
      <c r="G120" s="2">
        <v>505.97501999999997</v>
      </c>
      <c r="H120" s="3">
        <f t="shared" si="5"/>
        <v>-0.12164133827985935</v>
      </c>
      <c r="I120" s="2">
        <v>371.59399000000002</v>
      </c>
      <c r="J120" s="3">
        <f t="shared" si="6"/>
        <v>0.3616340242747198</v>
      </c>
      <c r="K120" s="2">
        <v>4246.4991600000003</v>
      </c>
      <c r="L120" s="2">
        <v>6527.9849400000003</v>
      </c>
      <c r="M120" s="3">
        <f t="shared" si="7"/>
        <v>0.53726274138718999</v>
      </c>
    </row>
    <row r="121" spans="1:13" x14ac:dyDescent="0.2">
      <c r="A121" s="1" t="s">
        <v>9</v>
      </c>
      <c r="B121" s="1" t="s">
        <v>104</v>
      </c>
      <c r="C121" s="2">
        <v>0</v>
      </c>
      <c r="D121" s="2">
        <v>0</v>
      </c>
      <c r="E121" s="3" t="str">
        <f t="shared" si="4"/>
        <v/>
      </c>
      <c r="F121" s="2">
        <v>80.263890000000004</v>
      </c>
      <c r="G121" s="2">
        <v>156.74930000000001</v>
      </c>
      <c r="H121" s="3">
        <f t="shared" si="5"/>
        <v>0.95292428512996308</v>
      </c>
      <c r="I121" s="2">
        <v>145.32759999999999</v>
      </c>
      <c r="J121" s="3">
        <f t="shared" si="6"/>
        <v>7.8592779348176212E-2</v>
      </c>
      <c r="K121" s="2">
        <v>971.87352999999996</v>
      </c>
      <c r="L121" s="2">
        <v>1110.0863199999999</v>
      </c>
      <c r="M121" s="3">
        <f t="shared" si="7"/>
        <v>0.14221273214427388</v>
      </c>
    </row>
    <row r="122" spans="1:13" x14ac:dyDescent="0.2">
      <c r="A122" s="1" t="s">
        <v>8</v>
      </c>
      <c r="B122" s="1" t="s">
        <v>104</v>
      </c>
      <c r="C122" s="2">
        <v>0</v>
      </c>
      <c r="D122" s="2">
        <v>0</v>
      </c>
      <c r="E122" s="3" t="str">
        <f t="shared" si="4"/>
        <v/>
      </c>
      <c r="F122" s="2">
        <v>1819.62248</v>
      </c>
      <c r="G122" s="2">
        <v>2623.5925499999998</v>
      </c>
      <c r="H122" s="3">
        <f t="shared" si="5"/>
        <v>0.44183344558372339</v>
      </c>
      <c r="I122" s="2">
        <v>3505.4608899999998</v>
      </c>
      <c r="J122" s="3">
        <f t="shared" si="6"/>
        <v>-0.25156986988949115</v>
      </c>
      <c r="K122" s="2">
        <v>32253.836770000002</v>
      </c>
      <c r="L122" s="2">
        <v>43846.48949</v>
      </c>
      <c r="M122" s="3">
        <f t="shared" si="7"/>
        <v>0.35941933986540731</v>
      </c>
    </row>
    <row r="123" spans="1:13" x14ac:dyDescent="0.2">
      <c r="A123" s="1" t="s">
        <v>7</v>
      </c>
      <c r="B123" s="1" t="s">
        <v>104</v>
      </c>
      <c r="C123" s="2">
        <v>0</v>
      </c>
      <c r="D123" s="2">
        <v>0</v>
      </c>
      <c r="E123" s="3" t="str">
        <f t="shared" si="4"/>
        <v/>
      </c>
      <c r="F123" s="2">
        <v>0</v>
      </c>
      <c r="G123" s="2">
        <v>6.1100300000000001</v>
      </c>
      <c r="H123" s="3" t="str">
        <f t="shared" si="5"/>
        <v/>
      </c>
      <c r="I123" s="2">
        <v>0</v>
      </c>
      <c r="J123" s="3" t="str">
        <f t="shared" si="6"/>
        <v/>
      </c>
      <c r="K123" s="2">
        <v>25.021619999999999</v>
      </c>
      <c r="L123" s="2">
        <v>35.732120000000002</v>
      </c>
      <c r="M123" s="3">
        <f t="shared" si="7"/>
        <v>0.42804982251349055</v>
      </c>
    </row>
    <row r="124" spans="1:13" x14ac:dyDescent="0.2">
      <c r="A124" s="1" t="s">
        <v>6</v>
      </c>
      <c r="B124" s="1" t="s">
        <v>104</v>
      </c>
      <c r="C124" s="2">
        <v>0</v>
      </c>
      <c r="D124" s="2">
        <v>0</v>
      </c>
      <c r="E124" s="3" t="str">
        <f t="shared" si="4"/>
        <v/>
      </c>
      <c r="F124" s="2">
        <v>51.272030000000001</v>
      </c>
      <c r="G124" s="2">
        <v>235.81873999999999</v>
      </c>
      <c r="H124" s="3">
        <f t="shared" si="5"/>
        <v>3.5993642147580269</v>
      </c>
      <c r="I124" s="2">
        <v>165.65979999999999</v>
      </c>
      <c r="J124" s="3">
        <f t="shared" si="6"/>
        <v>0.42351216167108729</v>
      </c>
      <c r="K124" s="2">
        <v>308.28568000000001</v>
      </c>
      <c r="L124" s="2">
        <v>1204.4718600000001</v>
      </c>
      <c r="M124" s="3">
        <f t="shared" si="7"/>
        <v>2.9069990536050847</v>
      </c>
    </row>
    <row r="125" spans="1:13" x14ac:dyDescent="0.2">
      <c r="A125" s="1" t="s">
        <v>4</v>
      </c>
      <c r="B125" s="1" t="s">
        <v>104</v>
      </c>
      <c r="C125" s="2">
        <v>0</v>
      </c>
      <c r="D125" s="2">
        <v>0</v>
      </c>
      <c r="E125" s="3" t="str">
        <f t="shared" si="4"/>
        <v/>
      </c>
      <c r="F125" s="2">
        <v>286.56943000000001</v>
      </c>
      <c r="G125" s="2">
        <v>610.00914</v>
      </c>
      <c r="H125" s="3">
        <f t="shared" si="5"/>
        <v>1.1286608972911032</v>
      </c>
      <c r="I125" s="2">
        <v>1266.9723200000001</v>
      </c>
      <c r="J125" s="3">
        <f t="shared" si="6"/>
        <v>-0.51853001808279453</v>
      </c>
      <c r="K125" s="2">
        <v>8288.1790799999999</v>
      </c>
      <c r="L125" s="2">
        <v>6617.7386399999996</v>
      </c>
      <c r="M125" s="3">
        <f t="shared" si="7"/>
        <v>-0.20154492607802099</v>
      </c>
    </row>
    <row r="126" spans="1:13" x14ac:dyDescent="0.2">
      <c r="A126" s="1" t="s">
        <v>24</v>
      </c>
      <c r="B126" s="1" t="s">
        <v>104</v>
      </c>
      <c r="C126" s="2">
        <v>0</v>
      </c>
      <c r="D126" s="2">
        <v>0</v>
      </c>
      <c r="E126" s="3" t="str">
        <f t="shared" si="4"/>
        <v/>
      </c>
      <c r="F126" s="2">
        <v>0</v>
      </c>
      <c r="G126" s="2">
        <v>0</v>
      </c>
      <c r="H126" s="3" t="str">
        <f t="shared" si="5"/>
        <v/>
      </c>
      <c r="I126" s="2">
        <v>0</v>
      </c>
      <c r="J126" s="3" t="str">
        <f t="shared" si="6"/>
        <v/>
      </c>
      <c r="K126" s="2">
        <v>0</v>
      </c>
      <c r="L126" s="2">
        <v>82.725980000000007</v>
      </c>
      <c r="M126" s="3" t="str">
        <f t="shared" si="7"/>
        <v/>
      </c>
    </row>
    <row r="127" spans="1:13" x14ac:dyDescent="0.2">
      <c r="A127" s="1" t="s">
        <v>3</v>
      </c>
      <c r="B127" s="1" t="s">
        <v>104</v>
      </c>
      <c r="C127" s="2">
        <v>0</v>
      </c>
      <c r="D127" s="2">
        <v>0</v>
      </c>
      <c r="E127" s="3" t="str">
        <f t="shared" si="4"/>
        <v/>
      </c>
      <c r="F127" s="2">
        <v>362.95499999999998</v>
      </c>
      <c r="G127" s="2">
        <v>754.46</v>
      </c>
      <c r="H127" s="3">
        <f t="shared" si="5"/>
        <v>1.0786598889669521</v>
      </c>
      <c r="I127" s="2">
        <v>62.015000000000001</v>
      </c>
      <c r="J127" s="3">
        <f t="shared" si="6"/>
        <v>11.165766346851569</v>
      </c>
      <c r="K127" s="2">
        <v>2082.1937499999999</v>
      </c>
      <c r="L127" s="2">
        <v>2589.15</v>
      </c>
      <c r="M127" s="3">
        <f t="shared" si="7"/>
        <v>0.24347217928206732</v>
      </c>
    </row>
    <row r="128" spans="1:13" x14ac:dyDescent="0.2">
      <c r="A128" s="1" t="s">
        <v>2</v>
      </c>
      <c r="B128" s="1" t="s">
        <v>104</v>
      </c>
      <c r="C128" s="2">
        <v>0</v>
      </c>
      <c r="D128" s="2">
        <v>0</v>
      </c>
      <c r="E128" s="3" t="str">
        <f t="shared" si="4"/>
        <v/>
      </c>
      <c r="F128" s="2">
        <v>6.905E-2</v>
      </c>
      <c r="G128" s="2">
        <v>0</v>
      </c>
      <c r="H128" s="3">
        <f t="shared" si="5"/>
        <v>-1</v>
      </c>
      <c r="I128" s="2">
        <v>10.56202</v>
      </c>
      <c r="J128" s="3">
        <f t="shared" si="6"/>
        <v>-1</v>
      </c>
      <c r="K128" s="2">
        <v>13.9222</v>
      </c>
      <c r="L128" s="2">
        <v>17.041840000000001</v>
      </c>
      <c r="M128" s="3">
        <f t="shared" si="7"/>
        <v>0.22407665455172321</v>
      </c>
    </row>
    <row r="129" spans="1:13" x14ac:dyDescent="0.2">
      <c r="A129" s="1" t="s">
        <v>26</v>
      </c>
      <c r="B129" s="1" t="s">
        <v>104</v>
      </c>
      <c r="C129" s="2">
        <v>0</v>
      </c>
      <c r="D129" s="2">
        <v>0</v>
      </c>
      <c r="E129" s="3" t="str">
        <f t="shared" si="4"/>
        <v/>
      </c>
      <c r="F129" s="2">
        <v>0</v>
      </c>
      <c r="G129" s="2">
        <v>0</v>
      </c>
      <c r="H129" s="3" t="str">
        <f t="shared" si="5"/>
        <v/>
      </c>
      <c r="I129" s="2">
        <v>77.076999999999998</v>
      </c>
      <c r="J129" s="3">
        <f t="shared" si="6"/>
        <v>-1</v>
      </c>
      <c r="K129" s="2">
        <v>0</v>
      </c>
      <c r="L129" s="2">
        <v>132.17227</v>
      </c>
      <c r="M129" s="3" t="str">
        <f t="shared" si="7"/>
        <v/>
      </c>
    </row>
    <row r="130" spans="1:13" x14ac:dyDescent="0.2">
      <c r="A130" s="1" t="s">
        <v>30</v>
      </c>
      <c r="B130" s="1" t="s">
        <v>104</v>
      </c>
      <c r="C130" s="2">
        <v>0</v>
      </c>
      <c r="D130" s="2">
        <v>0</v>
      </c>
      <c r="E130" s="3" t="str">
        <f t="shared" si="4"/>
        <v/>
      </c>
      <c r="F130" s="2">
        <v>0</v>
      </c>
      <c r="G130" s="2">
        <v>10.57433</v>
      </c>
      <c r="H130" s="3" t="str">
        <f t="shared" si="5"/>
        <v/>
      </c>
      <c r="I130" s="2">
        <v>0</v>
      </c>
      <c r="J130" s="3" t="str">
        <f t="shared" si="6"/>
        <v/>
      </c>
      <c r="K130" s="2">
        <v>0</v>
      </c>
      <c r="L130" s="2">
        <v>21.37275</v>
      </c>
      <c r="M130" s="3" t="str">
        <f t="shared" si="7"/>
        <v/>
      </c>
    </row>
    <row r="131" spans="1:13" x14ac:dyDescent="0.2">
      <c r="A131" s="6" t="s">
        <v>0</v>
      </c>
      <c r="B131" s="6" t="s">
        <v>104</v>
      </c>
      <c r="C131" s="5">
        <v>0</v>
      </c>
      <c r="D131" s="5">
        <v>0</v>
      </c>
      <c r="E131" s="4" t="str">
        <f t="shared" si="4"/>
        <v/>
      </c>
      <c r="F131" s="5">
        <v>5498.8020399999996</v>
      </c>
      <c r="G131" s="5">
        <v>7493.35232</v>
      </c>
      <c r="H131" s="4">
        <f t="shared" si="5"/>
        <v>0.36272451080999457</v>
      </c>
      <c r="I131" s="5">
        <v>7582.4799599999997</v>
      </c>
      <c r="J131" s="4">
        <f t="shared" si="6"/>
        <v>-1.175441814158118E-2</v>
      </c>
      <c r="K131" s="5">
        <v>79553.82862</v>
      </c>
      <c r="L131" s="5">
        <v>98198.336219999997</v>
      </c>
      <c r="M131" s="4">
        <f t="shared" si="7"/>
        <v>0.23436342314909941</v>
      </c>
    </row>
    <row r="132" spans="1:13" x14ac:dyDescent="0.2">
      <c r="A132" s="1" t="s">
        <v>22</v>
      </c>
      <c r="B132" s="1" t="s">
        <v>103</v>
      </c>
      <c r="C132" s="2">
        <v>0</v>
      </c>
      <c r="D132" s="2">
        <v>0</v>
      </c>
      <c r="E132" s="3" t="str">
        <f t="shared" si="4"/>
        <v/>
      </c>
      <c r="F132" s="2">
        <v>0</v>
      </c>
      <c r="G132" s="2">
        <v>0</v>
      </c>
      <c r="H132" s="3" t="str">
        <f t="shared" si="5"/>
        <v/>
      </c>
      <c r="I132" s="2">
        <v>0</v>
      </c>
      <c r="J132" s="3" t="str">
        <f t="shared" si="6"/>
        <v/>
      </c>
      <c r="K132" s="2">
        <v>15.73081</v>
      </c>
      <c r="L132" s="2">
        <v>69.274019999999993</v>
      </c>
      <c r="M132" s="3">
        <f t="shared" si="7"/>
        <v>3.4037160197090923</v>
      </c>
    </row>
    <row r="133" spans="1:13" x14ac:dyDescent="0.2">
      <c r="A133" s="1" t="s">
        <v>21</v>
      </c>
      <c r="B133" s="1" t="s">
        <v>103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2.0908799999999998</v>
      </c>
      <c r="G133" s="2">
        <v>16.356590000000001</v>
      </c>
      <c r="H133" s="3">
        <f t="shared" ref="H133:H196" si="9">IF(F133=0,"",(G133/F133-1))</f>
        <v>6.8228257958371605</v>
      </c>
      <c r="I133" s="2">
        <v>25.85671</v>
      </c>
      <c r="J133" s="3">
        <f t="shared" ref="J133:J196" si="10">IF(I133=0,"",(G133/I133-1))</f>
        <v>-0.36741410643504135</v>
      </c>
      <c r="K133" s="2">
        <v>243.88773</v>
      </c>
      <c r="L133" s="2">
        <v>206.88121000000001</v>
      </c>
      <c r="M133" s="3">
        <f t="shared" ref="M133:M196" si="11">IF(K133=0,"",(L133/K133-1))</f>
        <v>-0.15173588273588012</v>
      </c>
    </row>
    <row r="134" spans="1:13" x14ac:dyDescent="0.2">
      <c r="A134" s="1" t="s">
        <v>20</v>
      </c>
      <c r="B134" s="1" t="s">
        <v>103</v>
      </c>
      <c r="C134" s="2">
        <v>0</v>
      </c>
      <c r="D134" s="2">
        <v>0</v>
      </c>
      <c r="E134" s="3" t="str">
        <f t="shared" si="8"/>
        <v/>
      </c>
      <c r="F134" s="2">
        <v>358.55626000000001</v>
      </c>
      <c r="G134" s="2">
        <v>658.23729000000003</v>
      </c>
      <c r="H134" s="3">
        <f t="shared" si="9"/>
        <v>0.83579918532171216</v>
      </c>
      <c r="I134" s="2">
        <v>747.64044000000001</v>
      </c>
      <c r="J134" s="3">
        <f t="shared" si="10"/>
        <v>-0.11958040953482929</v>
      </c>
      <c r="K134" s="2">
        <v>4073.7150200000001</v>
      </c>
      <c r="L134" s="2">
        <v>5582.9339499999996</v>
      </c>
      <c r="M134" s="3">
        <f t="shared" si="11"/>
        <v>0.37047729715762001</v>
      </c>
    </row>
    <row r="135" spans="1:13" x14ac:dyDescent="0.2">
      <c r="A135" s="1" t="s">
        <v>17</v>
      </c>
      <c r="B135" s="1" t="s">
        <v>103</v>
      </c>
      <c r="C135" s="2">
        <v>0</v>
      </c>
      <c r="D135" s="2">
        <v>0</v>
      </c>
      <c r="E135" s="3" t="str">
        <f t="shared" si="8"/>
        <v/>
      </c>
      <c r="F135" s="2">
        <v>227.07787999999999</v>
      </c>
      <c r="G135" s="2">
        <v>445.84580999999997</v>
      </c>
      <c r="H135" s="3">
        <f t="shared" si="9"/>
        <v>0.96340484594976838</v>
      </c>
      <c r="I135" s="2">
        <v>349.65064000000001</v>
      </c>
      <c r="J135" s="3">
        <f t="shared" si="10"/>
        <v>0.27511795774204773</v>
      </c>
      <c r="K135" s="2">
        <v>3275.5813800000001</v>
      </c>
      <c r="L135" s="2">
        <v>3351.6226700000002</v>
      </c>
      <c r="M135" s="3">
        <f t="shared" si="11"/>
        <v>2.321459343501342E-2</v>
      </c>
    </row>
    <row r="136" spans="1:13" x14ac:dyDescent="0.2">
      <c r="A136" s="1" t="s">
        <v>14</v>
      </c>
      <c r="B136" s="1" t="s">
        <v>103</v>
      </c>
      <c r="C136" s="2">
        <v>0</v>
      </c>
      <c r="D136" s="2">
        <v>0</v>
      </c>
      <c r="E136" s="3" t="str">
        <f t="shared" si="8"/>
        <v/>
      </c>
      <c r="F136" s="2">
        <v>3.5069999999999997E-2</v>
      </c>
      <c r="G136" s="2">
        <v>0</v>
      </c>
      <c r="H136" s="3">
        <f t="shared" si="9"/>
        <v>-1</v>
      </c>
      <c r="I136" s="2">
        <v>0</v>
      </c>
      <c r="J136" s="3" t="str">
        <f t="shared" si="10"/>
        <v/>
      </c>
      <c r="K136" s="2">
        <v>2.6388199999999999</v>
      </c>
      <c r="L136" s="2">
        <v>4.0073699999999999</v>
      </c>
      <c r="M136" s="3">
        <f t="shared" si="11"/>
        <v>0.51862195981537207</v>
      </c>
    </row>
    <row r="137" spans="1:13" x14ac:dyDescent="0.2">
      <c r="A137" s="1" t="s">
        <v>13</v>
      </c>
      <c r="B137" s="1" t="s">
        <v>103</v>
      </c>
      <c r="C137" s="2">
        <v>0</v>
      </c>
      <c r="D137" s="2">
        <v>0</v>
      </c>
      <c r="E137" s="3" t="str">
        <f t="shared" si="8"/>
        <v/>
      </c>
      <c r="F137" s="2">
        <v>766.33831999999995</v>
      </c>
      <c r="G137" s="2">
        <v>1045.0407600000001</v>
      </c>
      <c r="H137" s="3">
        <f t="shared" si="9"/>
        <v>0.36368067826753081</v>
      </c>
      <c r="I137" s="2">
        <v>821.88885000000005</v>
      </c>
      <c r="J137" s="3">
        <f t="shared" si="10"/>
        <v>0.27151105651329854</v>
      </c>
      <c r="K137" s="2">
        <v>7408.7322599999998</v>
      </c>
      <c r="L137" s="2">
        <v>10520.72868</v>
      </c>
      <c r="M137" s="3">
        <f t="shared" si="11"/>
        <v>0.42004438961869028</v>
      </c>
    </row>
    <row r="138" spans="1:13" x14ac:dyDescent="0.2">
      <c r="A138" s="1" t="s">
        <v>12</v>
      </c>
      <c r="B138" s="1" t="s">
        <v>103</v>
      </c>
      <c r="C138" s="2">
        <v>0</v>
      </c>
      <c r="D138" s="2">
        <v>0</v>
      </c>
      <c r="E138" s="3" t="str">
        <f t="shared" si="8"/>
        <v/>
      </c>
      <c r="F138" s="2">
        <v>510.26177999999999</v>
      </c>
      <c r="G138" s="2">
        <v>262.55430000000001</v>
      </c>
      <c r="H138" s="3">
        <f t="shared" si="9"/>
        <v>-0.48545176164281789</v>
      </c>
      <c r="I138" s="2">
        <v>827.40170000000001</v>
      </c>
      <c r="J138" s="3">
        <f t="shared" si="10"/>
        <v>-0.68267614146792299</v>
      </c>
      <c r="K138" s="2">
        <v>5447.3116</v>
      </c>
      <c r="L138" s="2">
        <v>5385.1974499999997</v>
      </c>
      <c r="M138" s="3">
        <f t="shared" si="11"/>
        <v>-1.140271652534075E-2</v>
      </c>
    </row>
    <row r="139" spans="1:13" x14ac:dyDescent="0.2">
      <c r="A139" s="1" t="s">
        <v>11</v>
      </c>
      <c r="B139" s="1" t="s">
        <v>103</v>
      </c>
      <c r="C139" s="2">
        <v>0</v>
      </c>
      <c r="D139" s="2">
        <v>0</v>
      </c>
      <c r="E139" s="3" t="str">
        <f t="shared" si="8"/>
        <v/>
      </c>
      <c r="F139" s="2">
        <v>182.91015999999999</v>
      </c>
      <c r="G139" s="2">
        <v>752.99284999999998</v>
      </c>
      <c r="H139" s="3">
        <f t="shared" si="9"/>
        <v>3.1167360522783429</v>
      </c>
      <c r="I139" s="2">
        <v>383.53142000000003</v>
      </c>
      <c r="J139" s="3">
        <f t="shared" si="10"/>
        <v>0.96331463534330486</v>
      </c>
      <c r="K139" s="2">
        <v>2235.02918</v>
      </c>
      <c r="L139" s="2">
        <v>3944.4834300000002</v>
      </c>
      <c r="M139" s="3">
        <f t="shared" si="11"/>
        <v>0.76484650191457471</v>
      </c>
    </row>
    <row r="140" spans="1:13" x14ac:dyDescent="0.2">
      <c r="A140" s="1" t="s">
        <v>10</v>
      </c>
      <c r="B140" s="1" t="s">
        <v>103</v>
      </c>
      <c r="C140" s="2">
        <v>0</v>
      </c>
      <c r="D140" s="2">
        <v>0</v>
      </c>
      <c r="E140" s="3" t="str">
        <f t="shared" si="8"/>
        <v/>
      </c>
      <c r="F140" s="2">
        <v>134.35948999999999</v>
      </c>
      <c r="G140" s="2">
        <v>93.72</v>
      </c>
      <c r="H140" s="3">
        <f t="shared" si="9"/>
        <v>-0.30246832583243655</v>
      </c>
      <c r="I140" s="2">
        <v>84.962469999999996</v>
      </c>
      <c r="J140" s="3">
        <f t="shared" si="10"/>
        <v>0.10307527547162887</v>
      </c>
      <c r="K140" s="2">
        <v>1447.2056500000001</v>
      </c>
      <c r="L140" s="2">
        <v>976.58518000000004</v>
      </c>
      <c r="M140" s="3">
        <f t="shared" si="11"/>
        <v>-0.3251925322430852</v>
      </c>
    </row>
    <row r="141" spans="1:13" x14ac:dyDescent="0.2">
      <c r="A141" s="1" t="s">
        <v>9</v>
      </c>
      <c r="B141" s="1" t="s">
        <v>103</v>
      </c>
      <c r="C141" s="2">
        <v>0</v>
      </c>
      <c r="D141" s="2">
        <v>0</v>
      </c>
      <c r="E141" s="3" t="str">
        <f t="shared" si="8"/>
        <v/>
      </c>
      <c r="F141" s="2">
        <v>169.92903999999999</v>
      </c>
      <c r="G141" s="2">
        <v>760.26093000000003</v>
      </c>
      <c r="H141" s="3">
        <f t="shared" si="9"/>
        <v>3.4739906139645118</v>
      </c>
      <c r="I141" s="2">
        <v>439.49023999999997</v>
      </c>
      <c r="J141" s="3">
        <f t="shared" si="10"/>
        <v>0.72986988288977717</v>
      </c>
      <c r="K141" s="2">
        <v>4514.9576999999999</v>
      </c>
      <c r="L141" s="2">
        <v>6633.9850299999998</v>
      </c>
      <c r="M141" s="3">
        <f t="shared" si="11"/>
        <v>0.46933492422309953</v>
      </c>
    </row>
    <row r="142" spans="1:13" x14ac:dyDescent="0.2">
      <c r="A142" s="1" t="s">
        <v>8</v>
      </c>
      <c r="B142" s="1" t="s">
        <v>103</v>
      </c>
      <c r="C142" s="2">
        <v>0</v>
      </c>
      <c r="D142" s="2">
        <v>0</v>
      </c>
      <c r="E142" s="3" t="str">
        <f t="shared" si="8"/>
        <v/>
      </c>
      <c r="F142" s="2">
        <v>8.2575000000000003</v>
      </c>
      <c r="G142" s="2">
        <v>23.83663</v>
      </c>
      <c r="H142" s="3">
        <f t="shared" si="9"/>
        <v>1.8866642446260973</v>
      </c>
      <c r="I142" s="2">
        <v>33.608739999999997</v>
      </c>
      <c r="J142" s="3">
        <f t="shared" si="10"/>
        <v>-0.29076097467503981</v>
      </c>
      <c r="K142" s="2">
        <v>253.9126</v>
      </c>
      <c r="L142" s="2">
        <v>226.3186</v>
      </c>
      <c r="M142" s="3">
        <f t="shared" si="11"/>
        <v>-0.10867518980940682</v>
      </c>
    </row>
    <row r="143" spans="1:13" x14ac:dyDescent="0.2">
      <c r="A143" s="1" t="s">
        <v>6</v>
      </c>
      <c r="B143" s="1" t="s">
        <v>103</v>
      </c>
      <c r="C143" s="2">
        <v>0</v>
      </c>
      <c r="D143" s="2">
        <v>0</v>
      </c>
      <c r="E143" s="3" t="str">
        <f t="shared" si="8"/>
        <v/>
      </c>
      <c r="F143" s="2">
        <v>20.24005</v>
      </c>
      <c r="G143" s="2">
        <v>59.126559999999998</v>
      </c>
      <c r="H143" s="3">
        <f t="shared" si="9"/>
        <v>1.9212655107077303</v>
      </c>
      <c r="I143" s="2">
        <v>3.6703700000000001</v>
      </c>
      <c r="J143" s="3">
        <f t="shared" si="10"/>
        <v>15.109155207785591</v>
      </c>
      <c r="K143" s="2">
        <v>426.95215999999999</v>
      </c>
      <c r="L143" s="2">
        <v>567.34844999999996</v>
      </c>
      <c r="M143" s="3">
        <f t="shared" si="11"/>
        <v>0.32883377378861356</v>
      </c>
    </row>
    <row r="144" spans="1:13" x14ac:dyDescent="0.2">
      <c r="A144" s="1" t="s">
        <v>4</v>
      </c>
      <c r="B144" s="1" t="s">
        <v>103</v>
      </c>
      <c r="C144" s="2">
        <v>0</v>
      </c>
      <c r="D144" s="2">
        <v>0</v>
      </c>
      <c r="E144" s="3" t="str">
        <f t="shared" si="8"/>
        <v/>
      </c>
      <c r="F144" s="2">
        <v>0</v>
      </c>
      <c r="G144" s="2">
        <v>0</v>
      </c>
      <c r="H144" s="3" t="str">
        <f t="shared" si="9"/>
        <v/>
      </c>
      <c r="I144" s="2">
        <v>0</v>
      </c>
      <c r="J144" s="3" t="str">
        <f t="shared" si="10"/>
        <v/>
      </c>
      <c r="K144" s="2">
        <v>0.67935000000000001</v>
      </c>
      <c r="L144" s="2">
        <v>89.739789999999999</v>
      </c>
      <c r="M144" s="3">
        <f t="shared" si="11"/>
        <v>131.09654817104584</v>
      </c>
    </row>
    <row r="145" spans="1:13" x14ac:dyDescent="0.2">
      <c r="A145" s="1" t="s">
        <v>24</v>
      </c>
      <c r="B145" s="1" t="s">
        <v>103</v>
      </c>
      <c r="C145" s="2">
        <v>0</v>
      </c>
      <c r="D145" s="2">
        <v>0</v>
      </c>
      <c r="E145" s="3" t="str">
        <f t="shared" si="8"/>
        <v/>
      </c>
      <c r="F145" s="2">
        <v>0</v>
      </c>
      <c r="G145" s="2">
        <v>0</v>
      </c>
      <c r="H145" s="3" t="str">
        <f t="shared" si="9"/>
        <v/>
      </c>
      <c r="I145" s="2">
        <v>0</v>
      </c>
      <c r="J145" s="3" t="str">
        <f t="shared" si="10"/>
        <v/>
      </c>
      <c r="K145" s="2">
        <v>0.74143000000000003</v>
      </c>
      <c r="L145" s="2">
        <v>0</v>
      </c>
      <c r="M145" s="3">
        <f t="shared" si="11"/>
        <v>-1</v>
      </c>
    </row>
    <row r="146" spans="1:13" x14ac:dyDescent="0.2">
      <c r="A146" s="1" t="s">
        <v>3</v>
      </c>
      <c r="B146" s="1" t="s">
        <v>103</v>
      </c>
      <c r="C146" s="2">
        <v>0</v>
      </c>
      <c r="D146" s="2">
        <v>0</v>
      </c>
      <c r="E146" s="3" t="str">
        <f t="shared" si="8"/>
        <v/>
      </c>
      <c r="F146" s="2">
        <v>119.74715999999999</v>
      </c>
      <c r="G146" s="2">
        <v>54.09581</v>
      </c>
      <c r="H146" s="3">
        <f t="shared" si="9"/>
        <v>-0.54824974554720129</v>
      </c>
      <c r="I146" s="2">
        <v>57.779409999999999</v>
      </c>
      <c r="J146" s="3">
        <f t="shared" si="10"/>
        <v>-6.3752814367609489E-2</v>
      </c>
      <c r="K146" s="2">
        <v>901.80989</v>
      </c>
      <c r="L146" s="2">
        <v>662.80061999999998</v>
      </c>
      <c r="M146" s="3">
        <f t="shared" si="11"/>
        <v>-0.26503287738394621</v>
      </c>
    </row>
    <row r="147" spans="1:13" x14ac:dyDescent="0.2">
      <c r="A147" s="1" t="s">
        <v>2</v>
      </c>
      <c r="B147" s="1" t="s">
        <v>103</v>
      </c>
      <c r="C147" s="2">
        <v>0</v>
      </c>
      <c r="D147" s="2">
        <v>0</v>
      </c>
      <c r="E147" s="3" t="str">
        <f t="shared" si="8"/>
        <v/>
      </c>
      <c r="F147" s="2">
        <v>0</v>
      </c>
      <c r="G147" s="2">
        <v>0</v>
      </c>
      <c r="H147" s="3" t="str">
        <f t="shared" si="9"/>
        <v/>
      </c>
      <c r="I147" s="2">
        <v>0</v>
      </c>
      <c r="J147" s="3" t="str">
        <f t="shared" si="10"/>
        <v/>
      </c>
      <c r="K147" s="2">
        <v>0.27551999999999999</v>
      </c>
      <c r="L147" s="2">
        <v>46.636679999999998</v>
      </c>
      <c r="M147" s="3">
        <f t="shared" si="11"/>
        <v>168.26785714285714</v>
      </c>
    </row>
    <row r="148" spans="1:13" x14ac:dyDescent="0.2">
      <c r="A148" s="1" t="s">
        <v>26</v>
      </c>
      <c r="B148" s="1" t="s">
        <v>103</v>
      </c>
      <c r="C148" s="2">
        <v>0</v>
      </c>
      <c r="D148" s="2">
        <v>0</v>
      </c>
      <c r="E148" s="3" t="str">
        <f t="shared" si="8"/>
        <v/>
      </c>
      <c r="F148" s="2">
        <v>20.267099999999999</v>
      </c>
      <c r="G148" s="2">
        <v>20.134419999999999</v>
      </c>
      <c r="H148" s="3">
        <f t="shared" si="9"/>
        <v>-6.5465705503007232E-3</v>
      </c>
      <c r="I148" s="2">
        <v>15.375579999999999</v>
      </c>
      <c r="J148" s="3">
        <f t="shared" si="10"/>
        <v>0.30950637309291751</v>
      </c>
      <c r="K148" s="2">
        <v>542.43159000000003</v>
      </c>
      <c r="L148" s="2">
        <v>949.39484000000004</v>
      </c>
      <c r="M148" s="3">
        <f t="shared" si="11"/>
        <v>0.75025728129145275</v>
      </c>
    </row>
    <row r="149" spans="1:13" x14ac:dyDescent="0.2">
      <c r="A149" s="6" t="s">
        <v>0</v>
      </c>
      <c r="B149" s="6" t="s">
        <v>103</v>
      </c>
      <c r="C149" s="5">
        <v>0</v>
      </c>
      <c r="D149" s="5">
        <v>0</v>
      </c>
      <c r="E149" s="4" t="str">
        <f t="shared" si="8"/>
        <v/>
      </c>
      <c r="F149" s="5">
        <v>2520.07069</v>
      </c>
      <c r="G149" s="5">
        <v>4192.2019499999997</v>
      </c>
      <c r="H149" s="4">
        <f t="shared" si="9"/>
        <v>0.66352553784909896</v>
      </c>
      <c r="I149" s="5">
        <v>3790.8565699999999</v>
      </c>
      <c r="J149" s="4">
        <f t="shared" si="10"/>
        <v>0.10587195072906685</v>
      </c>
      <c r="K149" s="5">
        <v>30791.592690000001</v>
      </c>
      <c r="L149" s="5">
        <v>39217.937969999999</v>
      </c>
      <c r="M149" s="4">
        <f t="shared" si="11"/>
        <v>0.27365733772961254</v>
      </c>
    </row>
    <row r="150" spans="1:13" x14ac:dyDescent="0.2">
      <c r="A150" s="1" t="s">
        <v>22</v>
      </c>
      <c r="B150" s="1" t="s">
        <v>102</v>
      </c>
      <c r="C150" s="2">
        <v>44.076000000000001</v>
      </c>
      <c r="D150" s="2">
        <v>0</v>
      </c>
      <c r="E150" s="3">
        <f t="shared" si="8"/>
        <v>-1</v>
      </c>
      <c r="F150" s="2">
        <v>50141.070299999999</v>
      </c>
      <c r="G150" s="2">
        <v>49771.005649999999</v>
      </c>
      <c r="H150" s="3">
        <f t="shared" si="9"/>
        <v>-7.3804696985098062E-3</v>
      </c>
      <c r="I150" s="2">
        <v>55281.755749999997</v>
      </c>
      <c r="J150" s="3">
        <f t="shared" si="10"/>
        <v>-9.968478796008573E-2</v>
      </c>
      <c r="K150" s="2">
        <v>468193.41259000002</v>
      </c>
      <c r="L150" s="2">
        <v>528313.27948000003</v>
      </c>
      <c r="M150" s="3">
        <f t="shared" si="11"/>
        <v>0.12840818617550132</v>
      </c>
    </row>
    <row r="151" spans="1:13" x14ac:dyDescent="0.2">
      <c r="A151" s="1" t="s">
        <v>21</v>
      </c>
      <c r="B151" s="1" t="s">
        <v>102</v>
      </c>
      <c r="C151" s="2">
        <v>7.7254800000000001</v>
      </c>
      <c r="D151" s="2">
        <v>0</v>
      </c>
      <c r="E151" s="3">
        <f t="shared" si="8"/>
        <v>-1</v>
      </c>
      <c r="F151" s="2">
        <v>9039.5870099999993</v>
      </c>
      <c r="G151" s="2">
        <v>15966.169400000001</v>
      </c>
      <c r="H151" s="3">
        <f t="shared" si="9"/>
        <v>0.76624987207241912</v>
      </c>
      <c r="I151" s="2">
        <v>11394.08727</v>
      </c>
      <c r="J151" s="3">
        <f t="shared" si="10"/>
        <v>0.40126795781510638</v>
      </c>
      <c r="K151" s="2">
        <v>114908.24359</v>
      </c>
      <c r="L151" s="2">
        <v>117482.39705</v>
      </c>
      <c r="M151" s="3">
        <f t="shared" si="11"/>
        <v>2.2401817133196777E-2</v>
      </c>
    </row>
    <row r="152" spans="1:13" x14ac:dyDescent="0.2">
      <c r="A152" s="1" t="s">
        <v>20</v>
      </c>
      <c r="B152" s="1" t="s">
        <v>102</v>
      </c>
      <c r="C152" s="2">
        <v>4.53301</v>
      </c>
      <c r="D152" s="2">
        <v>0</v>
      </c>
      <c r="E152" s="3">
        <f t="shared" si="8"/>
        <v>-1</v>
      </c>
      <c r="F152" s="2">
        <v>22721.993839999999</v>
      </c>
      <c r="G152" s="2">
        <v>33945.449529999998</v>
      </c>
      <c r="H152" s="3">
        <f t="shared" si="9"/>
        <v>0.49394677989227009</v>
      </c>
      <c r="I152" s="2">
        <v>34032.844259999998</v>
      </c>
      <c r="J152" s="3">
        <f t="shared" si="10"/>
        <v>-2.5679525734708664E-3</v>
      </c>
      <c r="K152" s="2">
        <v>344395.24182</v>
      </c>
      <c r="L152" s="2">
        <v>351671.66405000002</v>
      </c>
      <c r="M152" s="3">
        <f t="shared" si="11"/>
        <v>2.1128114870422987E-2</v>
      </c>
    </row>
    <row r="153" spans="1:13" x14ac:dyDescent="0.2">
      <c r="A153" s="1" t="s">
        <v>19</v>
      </c>
      <c r="B153" s="1" t="s">
        <v>102</v>
      </c>
      <c r="C153" s="2">
        <v>0</v>
      </c>
      <c r="D153" s="2">
        <v>0</v>
      </c>
      <c r="E153" s="3" t="str">
        <f t="shared" si="8"/>
        <v/>
      </c>
      <c r="F153" s="2">
        <v>2443.28532</v>
      </c>
      <c r="G153" s="2">
        <v>1743.25314</v>
      </c>
      <c r="H153" s="3">
        <f t="shared" si="9"/>
        <v>-0.28651266156668098</v>
      </c>
      <c r="I153" s="2">
        <v>1333.7030500000001</v>
      </c>
      <c r="J153" s="3">
        <f t="shared" si="10"/>
        <v>0.30707741877024275</v>
      </c>
      <c r="K153" s="2">
        <v>32125.318630000002</v>
      </c>
      <c r="L153" s="2">
        <v>22935.326489999999</v>
      </c>
      <c r="M153" s="3">
        <f t="shared" si="11"/>
        <v>-0.28606695690227313</v>
      </c>
    </row>
    <row r="154" spans="1:13" x14ac:dyDescent="0.2">
      <c r="A154" s="1" t="s">
        <v>18</v>
      </c>
      <c r="B154" s="1" t="s">
        <v>102</v>
      </c>
      <c r="C154" s="2">
        <v>0</v>
      </c>
      <c r="D154" s="2">
        <v>0</v>
      </c>
      <c r="E154" s="3" t="str">
        <f t="shared" si="8"/>
        <v/>
      </c>
      <c r="F154" s="2">
        <v>169.20850999999999</v>
      </c>
      <c r="G154" s="2">
        <v>186.83369999999999</v>
      </c>
      <c r="H154" s="3">
        <f t="shared" si="9"/>
        <v>0.10416255068967861</v>
      </c>
      <c r="I154" s="2">
        <v>302.66886</v>
      </c>
      <c r="J154" s="3">
        <f t="shared" si="10"/>
        <v>-0.38271251294236219</v>
      </c>
      <c r="K154" s="2">
        <v>3986.3378400000001</v>
      </c>
      <c r="L154" s="2">
        <v>3779.60682</v>
      </c>
      <c r="M154" s="3">
        <f t="shared" si="11"/>
        <v>-5.1859884509939169E-2</v>
      </c>
    </row>
    <row r="155" spans="1:13" x14ac:dyDescent="0.2">
      <c r="A155" s="1" t="s">
        <v>17</v>
      </c>
      <c r="B155" s="1" t="s">
        <v>102</v>
      </c>
      <c r="C155" s="2">
        <v>4.9587399999999997</v>
      </c>
      <c r="D155" s="2">
        <v>0</v>
      </c>
      <c r="E155" s="3">
        <f t="shared" si="8"/>
        <v>-1</v>
      </c>
      <c r="F155" s="2">
        <v>42108.94268</v>
      </c>
      <c r="G155" s="2">
        <v>56404.386590000002</v>
      </c>
      <c r="H155" s="3">
        <f t="shared" si="9"/>
        <v>0.33948712554090665</v>
      </c>
      <c r="I155" s="2">
        <v>31659.226790000001</v>
      </c>
      <c r="J155" s="3">
        <f t="shared" si="10"/>
        <v>0.78160973305311732</v>
      </c>
      <c r="K155" s="2">
        <v>404173.03972</v>
      </c>
      <c r="L155" s="2">
        <v>484983.74536</v>
      </c>
      <c r="M155" s="3">
        <f t="shared" si="11"/>
        <v>0.19994086121128585</v>
      </c>
    </row>
    <row r="156" spans="1:13" x14ac:dyDescent="0.2">
      <c r="A156" s="1" t="s">
        <v>16</v>
      </c>
      <c r="B156" s="1" t="s">
        <v>102</v>
      </c>
      <c r="C156" s="2">
        <v>0</v>
      </c>
      <c r="D156" s="2">
        <v>0</v>
      </c>
      <c r="E156" s="3" t="str">
        <f t="shared" si="8"/>
        <v/>
      </c>
      <c r="F156" s="2">
        <v>16.227419999999999</v>
      </c>
      <c r="G156" s="2">
        <v>352.89897999999999</v>
      </c>
      <c r="H156" s="3">
        <f t="shared" si="9"/>
        <v>20.747078709985939</v>
      </c>
      <c r="I156" s="2">
        <v>11.17013</v>
      </c>
      <c r="J156" s="3">
        <f t="shared" si="10"/>
        <v>30.593095156457444</v>
      </c>
      <c r="K156" s="2">
        <v>111.76749</v>
      </c>
      <c r="L156" s="2">
        <v>514.96537000000001</v>
      </c>
      <c r="M156" s="3">
        <f t="shared" si="11"/>
        <v>3.6074701149681365</v>
      </c>
    </row>
    <row r="157" spans="1:13" x14ac:dyDescent="0.2">
      <c r="A157" s="1" t="s">
        <v>15</v>
      </c>
      <c r="B157" s="1" t="s">
        <v>102</v>
      </c>
      <c r="C157" s="2">
        <v>0</v>
      </c>
      <c r="D157" s="2">
        <v>0</v>
      </c>
      <c r="E157" s="3" t="str">
        <f t="shared" si="8"/>
        <v/>
      </c>
      <c r="F157" s="2">
        <v>29.919540000000001</v>
      </c>
      <c r="G157" s="2">
        <v>740.30755999999997</v>
      </c>
      <c r="H157" s="3">
        <f t="shared" si="9"/>
        <v>23.743280144012907</v>
      </c>
      <c r="I157" s="2">
        <v>172.73039</v>
      </c>
      <c r="J157" s="3">
        <f t="shared" si="10"/>
        <v>3.2859137873769635</v>
      </c>
      <c r="K157" s="2">
        <v>1540.7726399999999</v>
      </c>
      <c r="L157" s="2">
        <v>1513.6700800000001</v>
      </c>
      <c r="M157" s="3">
        <f t="shared" si="11"/>
        <v>-1.7590239660537965E-2</v>
      </c>
    </row>
    <row r="158" spans="1:13" x14ac:dyDescent="0.2">
      <c r="A158" s="1" t="s">
        <v>14</v>
      </c>
      <c r="B158" s="1" t="s">
        <v>102</v>
      </c>
      <c r="C158" s="2">
        <v>0</v>
      </c>
      <c r="D158" s="2">
        <v>0</v>
      </c>
      <c r="E158" s="3" t="str">
        <f t="shared" si="8"/>
        <v/>
      </c>
      <c r="F158" s="2">
        <v>642.56208000000004</v>
      </c>
      <c r="G158" s="2">
        <v>924.84767999999997</v>
      </c>
      <c r="H158" s="3">
        <f t="shared" si="9"/>
        <v>0.43931257194635553</v>
      </c>
      <c r="I158" s="2">
        <v>1386.86079</v>
      </c>
      <c r="J158" s="3">
        <f t="shared" si="10"/>
        <v>-0.33313589462717452</v>
      </c>
      <c r="K158" s="2">
        <v>11261.874460000001</v>
      </c>
      <c r="L158" s="2">
        <v>11008.821260000001</v>
      </c>
      <c r="M158" s="3">
        <f t="shared" si="11"/>
        <v>-2.2469900627892447E-2</v>
      </c>
    </row>
    <row r="159" spans="1:13" x14ac:dyDescent="0.2">
      <c r="A159" s="1" t="s">
        <v>13</v>
      </c>
      <c r="B159" s="1" t="s">
        <v>102</v>
      </c>
      <c r="C159" s="2">
        <v>35.519440000000003</v>
      </c>
      <c r="D159" s="2">
        <v>0</v>
      </c>
      <c r="E159" s="3">
        <f t="shared" si="8"/>
        <v>-1</v>
      </c>
      <c r="F159" s="2">
        <v>8124.1797800000004</v>
      </c>
      <c r="G159" s="2">
        <v>5739.6539300000004</v>
      </c>
      <c r="H159" s="3">
        <f t="shared" si="9"/>
        <v>-0.29350973446823447</v>
      </c>
      <c r="I159" s="2">
        <v>4347.4718999999996</v>
      </c>
      <c r="J159" s="3">
        <f t="shared" si="10"/>
        <v>0.32022795362978673</v>
      </c>
      <c r="K159" s="2">
        <v>78131.288700000005</v>
      </c>
      <c r="L159" s="2">
        <v>68142.521569999997</v>
      </c>
      <c r="M159" s="3">
        <f t="shared" si="11"/>
        <v>-0.12784592825998031</v>
      </c>
    </row>
    <row r="160" spans="1:13" x14ac:dyDescent="0.2">
      <c r="A160" s="1" t="s">
        <v>12</v>
      </c>
      <c r="B160" s="1" t="s">
        <v>102</v>
      </c>
      <c r="C160" s="2">
        <v>0</v>
      </c>
      <c r="D160" s="2">
        <v>0</v>
      </c>
      <c r="E160" s="3" t="str">
        <f t="shared" si="8"/>
        <v/>
      </c>
      <c r="F160" s="2">
        <v>18287.575680000002</v>
      </c>
      <c r="G160" s="2">
        <v>13032.506429999999</v>
      </c>
      <c r="H160" s="3">
        <f t="shared" si="9"/>
        <v>-0.28735734806812852</v>
      </c>
      <c r="I160" s="2">
        <v>13867.566339999999</v>
      </c>
      <c r="J160" s="3">
        <f t="shared" si="10"/>
        <v>-6.0216759705798539E-2</v>
      </c>
      <c r="K160" s="2">
        <v>153299.51355999999</v>
      </c>
      <c r="L160" s="2">
        <v>151227.19638000001</v>
      </c>
      <c r="M160" s="3">
        <f t="shared" si="11"/>
        <v>-1.3518093644758311E-2</v>
      </c>
    </row>
    <row r="161" spans="1:13" x14ac:dyDescent="0.2">
      <c r="A161" s="1" t="s">
        <v>11</v>
      </c>
      <c r="B161" s="1" t="s">
        <v>102</v>
      </c>
      <c r="C161" s="2">
        <v>45.3962</v>
      </c>
      <c r="D161" s="2">
        <v>0</v>
      </c>
      <c r="E161" s="3">
        <f t="shared" si="8"/>
        <v>-1</v>
      </c>
      <c r="F161" s="2">
        <v>14328.342919999999</v>
      </c>
      <c r="G161" s="2">
        <v>16579.1626</v>
      </c>
      <c r="H161" s="3">
        <f t="shared" si="9"/>
        <v>0.15708862445344107</v>
      </c>
      <c r="I161" s="2">
        <v>15670.581120000001</v>
      </c>
      <c r="J161" s="3">
        <f t="shared" si="10"/>
        <v>5.7980075725487801E-2</v>
      </c>
      <c r="K161" s="2">
        <v>173683.17637</v>
      </c>
      <c r="L161" s="2">
        <v>172707.83369999999</v>
      </c>
      <c r="M161" s="3">
        <f t="shared" si="11"/>
        <v>-5.6156427489685301E-3</v>
      </c>
    </row>
    <row r="162" spans="1:13" x14ac:dyDescent="0.2">
      <c r="A162" s="1" t="s">
        <v>10</v>
      </c>
      <c r="B162" s="1" t="s">
        <v>102</v>
      </c>
      <c r="C162" s="2">
        <v>1.5243599999999999</v>
      </c>
      <c r="D162" s="2">
        <v>0</v>
      </c>
      <c r="E162" s="3">
        <f t="shared" si="8"/>
        <v>-1</v>
      </c>
      <c r="F162" s="2">
        <v>85360.036330000003</v>
      </c>
      <c r="G162" s="2">
        <v>93488.319229999994</v>
      </c>
      <c r="H162" s="3">
        <f t="shared" si="9"/>
        <v>9.5223517344536157E-2</v>
      </c>
      <c r="I162" s="2">
        <v>95917.038870000004</v>
      </c>
      <c r="J162" s="3">
        <f t="shared" si="10"/>
        <v>-2.5321044817613103E-2</v>
      </c>
      <c r="K162" s="2">
        <v>937694.29489999998</v>
      </c>
      <c r="L162" s="2">
        <v>1067345.4543900001</v>
      </c>
      <c r="M162" s="3">
        <f t="shared" si="11"/>
        <v>0.13826591480310402</v>
      </c>
    </row>
    <row r="163" spans="1:13" x14ac:dyDescent="0.2">
      <c r="A163" s="1" t="s">
        <v>28</v>
      </c>
      <c r="B163" s="1" t="s">
        <v>102</v>
      </c>
      <c r="C163" s="2">
        <v>0</v>
      </c>
      <c r="D163" s="2">
        <v>0</v>
      </c>
      <c r="E163" s="3" t="str">
        <f t="shared" si="8"/>
        <v/>
      </c>
      <c r="F163" s="2">
        <v>238.03455</v>
      </c>
      <c r="G163" s="2">
        <v>250.78623999999999</v>
      </c>
      <c r="H163" s="3">
        <f t="shared" si="9"/>
        <v>5.3570752649142683E-2</v>
      </c>
      <c r="I163" s="2">
        <v>265.67041</v>
      </c>
      <c r="J163" s="3">
        <f t="shared" si="10"/>
        <v>-5.6024944592060533E-2</v>
      </c>
      <c r="K163" s="2">
        <v>1549.48108</v>
      </c>
      <c r="L163" s="2">
        <v>1822.19056</v>
      </c>
      <c r="M163" s="3">
        <f t="shared" si="11"/>
        <v>0.17600052270402688</v>
      </c>
    </row>
    <row r="164" spans="1:13" x14ac:dyDescent="0.2">
      <c r="A164" s="1" t="s">
        <v>9</v>
      </c>
      <c r="B164" s="1" t="s">
        <v>102</v>
      </c>
      <c r="C164" s="2">
        <v>202.98465999999999</v>
      </c>
      <c r="D164" s="2">
        <v>0</v>
      </c>
      <c r="E164" s="3">
        <f t="shared" si="8"/>
        <v>-1</v>
      </c>
      <c r="F164" s="2">
        <v>45873.9948</v>
      </c>
      <c r="G164" s="2">
        <v>65565.056070000006</v>
      </c>
      <c r="H164" s="3">
        <f t="shared" si="9"/>
        <v>0.42924234865196453</v>
      </c>
      <c r="I164" s="2">
        <v>53951.911809999998</v>
      </c>
      <c r="J164" s="3">
        <f t="shared" si="10"/>
        <v>0.21524991182698949</v>
      </c>
      <c r="K164" s="2">
        <v>557786.99881999998</v>
      </c>
      <c r="L164" s="2">
        <v>672546.97846000001</v>
      </c>
      <c r="M164" s="3">
        <f t="shared" si="11"/>
        <v>0.20574158215013094</v>
      </c>
    </row>
    <row r="165" spans="1:13" x14ac:dyDescent="0.2">
      <c r="A165" s="1" t="s">
        <v>8</v>
      </c>
      <c r="B165" s="1" t="s">
        <v>102</v>
      </c>
      <c r="C165" s="2">
        <v>322.72127999999998</v>
      </c>
      <c r="D165" s="2">
        <v>0</v>
      </c>
      <c r="E165" s="3">
        <f t="shared" si="8"/>
        <v>-1</v>
      </c>
      <c r="F165" s="2">
        <v>78713.564079999996</v>
      </c>
      <c r="G165" s="2">
        <v>87966.38884</v>
      </c>
      <c r="H165" s="3">
        <f t="shared" si="9"/>
        <v>0.11755057553480808</v>
      </c>
      <c r="I165" s="2">
        <v>88596.426739999995</v>
      </c>
      <c r="J165" s="3">
        <f t="shared" si="10"/>
        <v>-7.1113240475142447E-3</v>
      </c>
      <c r="K165" s="2">
        <v>917513.2439</v>
      </c>
      <c r="L165" s="2">
        <v>943976.17766000004</v>
      </c>
      <c r="M165" s="3">
        <f t="shared" si="11"/>
        <v>2.8842018287949855E-2</v>
      </c>
    </row>
    <row r="166" spans="1:13" x14ac:dyDescent="0.2">
      <c r="A166" s="1" t="s">
        <v>7</v>
      </c>
      <c r="B166" s="1" t="s">
        <v>102</v>
      </c>
      <c r="C166" s="2">
        <v>0</v>
      </c>
      <c r="D166" s="2">
        <v>0</v>
      </c>
      <c r="E166" s="3" t="str">
        <f t="shared" si="8"/>
        <v/>
      </c>
      <c r="F166" s="2">
        <v>7240.9928900000004</v>
      </c>
      <c r="G166" s="2">
        <v>8048.29385</v>
      </c>
      <c r="H166" s="3">
        <f t="shared" si="9"/>
        <v>0.11149036772497078</v>
      </c>
      <c r="I166" s="2">
        <v>8476.7788700000001</v>
      </c>
      <c r="J166" s="3">
        <f t="shared" si="10"/>
        <v>-5.0548094573570013E-2</v>
      </c>
      <c r="K166" s="2">
        <v>71536.921069999997</v>
      </c>
      <c r="L166" s="2">
        <v>78116.171470000001</v>
      </c>
      <c r="M166" s="3">
        <f t="shared" si="11"/>
        <v>9.196999677358364E-2</v>
      </c>
    </row>
    <row r="167" spans="1:13" x14ac:dyDescent="0.2">
      <c r="A167" s="1" t="s">
        <v>6</v>
      </c>
      <c r="B167" s="1" t="s">
        <v>102</v>
      </c>
      <c r="C167" s="2">
        <v>34.098660000000002</v>
      </c>
      <c r="D167" s="2">
        <v>0</v>
      </c>
      <c r="E167" s="3">
        <f t="shared" si="8"/>
        <v>-1</v>
      </c>
      <c r="F167" s="2">
        <v>11441.34676</v>
      </c>
      <c r="G167" s="2">
        <v>14554.38377</v>
      </c>
      <c r="H167" s="3">
        <f t="shared" si="9"/>
        <v>0.27208658869456381</v>
      </c>
      <c r="I167" s="2">
        <v>15612.24757</v>
      </c>
      <c r="J167" s="3">
        <f t="shared" si="10"/>
        <v>-6.7758584742965255E-2</v>
      </c>
      <c r="K167" s="2">
        <v>154725.09161</v>
      </c>
      <c r="L167" s="2">
        <v>158114.45027999999</v>
      </c>
      <c r="M167" s="3">
        <f t="shared" si="11"/>
        <v>2.1905682101925672E-2</v>
      </c>
    </row>
    <row r="168" spans="1:13" x14ac:dyDescent="0.2">
      <c r="A168" s="1" t="s">
        <v>5</v>
      </c>
      <c r="B168" s="1" t="s">
        <v>102</v>
      </c>
      <c r="C168" s="2">
        <v>0</v>
      </c>
      <c r="D168" s="2">
        <v>0</v>
      </c>
      <c r="E168" s="3" t="str">
        <f t="shared" si="8"/>
        <v/>
      </c>
      <c r="F168" s="2">
        <v>1419.4009900000001</v>
      </c>
      <c r="G168" s="2">
        <v>908.12858000000006</v>
      </c>
      <c r="H168" s="3">
        <f t="shared" si="9"/>
        <v>-0.36020294025580468</v>
      </c>
      <c r="I168" s="2">
        <v>1501.90119</v>
      </c>
      <c r="J168" s="3">
        <f t="shared" si="10"/>
        <v>-0.39534731975277282</v>
      </c>
      <c r="K168" s="2">
        <v>9460.2381800000003</v>
      </c>
      <c r="L168" s="2">
        <v>12137.58827</v>
      </c>
      <c r="M168" s="3">
        <f t="shared" si="11"/>
        <v>0.28301085438421802</v>
      </c>
    </row>
    <row r="169" spans="1:13" x14ac:dyDescent="0.2">
      <c r="A169" s="1" t="s">
        <v>4</v>
      </c>
      <c r="B169" s="1" t="s">
        <v>102</v>
      </c>
      <c r="C169" s="2">
        <v>32.174230000000001</v>
      </c>
      <c r="D169" s="2">
        <v>0</v>
      </c>
      <c r="E169" s="3">
        <f t="shared" si="8"/>
        <v>-1</v>
      </c>
      <c r="F169" s="2">
        <v>59670.982060000002</v>
      </c>
      <c r="G169" s="2">
        <v>91702.393880000003</v>
      </c>
      <c r="H169" s="3">
        <f t="shared" si="9"/>
        <v>0.53680048013608972</v>
      </c>
      <c r="I169" s="2">
        <v>78088.478029999998</v>
      </c>
      <c r="J169" s="3">
        <f t="shared" si="10"/>
        <v>0.17433962337913433</v>
      </c>
      <c r="K169" s="2">
        <v>841642.29810999997</v>
      </c>
      <c r="L169" s="2">
        <v>910315.74936000002</v>
      </c>
      <c r="M169" s="3">
        <f t="shared" si="11"/>
        <v>8.1594581693688495E-2</v>
      </c>
    </row>
    <row r="170" spans="1:13" x14ac:dyDescent="0.2">
      <c r="A170" s="1" t="s">
        <v>24</v>
      </c>
      <c r="B170" s="1" t="s">
        <v>102</v>
      </c>
      <c r="C170" s="2">
        <v>0</v>
      </c>
      <c r="D170" s="2">
        <v>0</v>
      </c>
      <c r="E170" s="3" t="str">
        <f t="shared" si="8"/>
        <v/>
      </c>
      <c r="F170" s="2">
        <v>127120.96818</v>
      </c>
      <c r="G170" s="2">
        <v>86789.721250000002</v>
      </c>
      <c r="H170" s="3">
        <f t="shared" si="9"/>
        <v>-0.3172666752576333</v>
      </c>
      <c r="I170" s="2">
        <v>82533.715079999994</v>
      </c>
      <c r="J170" s="3">
        <f t="shared" si="10"/>
        <v>5.1566879860850401E-2</v>
      </c>
      <c r="K170" s="2">
        <v>886055.32490999997</v>
      </c>
      <c r="L170" s="2">
        <v>749643.39052000002</v>
      </c>
      <c r="M170" s="3">
        <f t="shared" si="11"/>
        <v>-0.15395419513319419</v>
      </c>
    </row>
    <row r="171" spans="1:13" x14ac:dyDescent="0.2">
      <c r="A171" s="1" t="s">
        <v>3</v>
      </c>
      <c r="B171" s="1" t="s">
        <v>102</v>
      </c>
      <c r="C171" s="2">
        <v>0</v>
      </c>
      <c r="D171" s="2">
        <v>0</v>
      </c>
      <c r="E171" s="3" t="str">
        <f t="shared" si="8"/>
        <v/>
      </c>
      <c r="F171" s="2">
        <v>4318.7088999999996</v>
      </c>
      <c r="G171" s="2">
        <v>3348.4803700000002</v>
      </c>
      <c r="H171" s="3">
        <f t="shared" si="9"/>
        <v>-0.22465707980456828</v>
      </c>
      <c r="I171" s="2">
        <v>3758.1403300000002</v>
      </c>
      <c r="J171" s="3">
        <f t="shared" si="10"/>
        <v>-0.10900603065027115</v>
      </c>
      <c r="K171" s="2">
        <v>42186.009729999998</v>
      </c>
      <c r="L171" s="2">
        <v>50292.189299999998</v>
      </c>
      <c r="M171" s="3">
        <f t="shared" si="11"/>
        <v>0.19215326649477826</v>
      </c>
    </row>
    <row r="172" spans="1:13" x14ac:dyDescent="0.2">
      <c r="A172" s="1" t="s">
        <v>27</v>
      </c>
      <c r="B172" s="1" t="s">
        <v>102</v>
      </c>
      <c r="C172" s="2">
        <v>136.00399999999999</v>
      </c>
      <c r="D172" s="2">
        <v>0</v>
      </c>
      <c r="E172" s="3">
        <f t="shared" si="8"/>
        <v>-1</v>
      </c>
      <c r="F172" s="2">
        <v>369.89580999999998</v>
      </c>
      <c r="G172" s="2">
        <v>545.68533000000002</v>
      </c>
      <c r="H172" s="3">
        <f t="shared" si="9"/>
        <v>0.47524063600504163</v>
      </c>
      <c r="I172" s="2">
        <v>205.7</v>
      </c>
      <c r="J172" s="3">
        <f t="shared" si="10"/>
        <v>1.6528212445308705</v>
      </c>
      <c r="K172" s="2">
        <v>1634.0491</v>
      </c>
      <c r="L172" s="2">
        <v>2591.07348</v>
      </c>
      <c r="M172" s="3">
        <f t="shared" si="11"/>
        <v>0.58567663603254028</v>
      </c>
    </row>
    <row r="173" spans="1:13" x14ac:dyDescent="0.2">
      <c r="A173" s="1" t="s">
        <v>2</v>
      </c>
      <c r="B173" s="1" t="s">
        <v>102</v>
      </c>
      <c r="C173" s="2">
        <v>0</v>
      </c>
      <c r="D173" s="2">
        <v>0</v>
      </c>
      <c r="E173" s="3" t="str">
        <f t="shared" si="8"/>
        <v/>
      </c>
      <c r="F173" s="2">
        <v>737.79277999999999</v>
      </c>
      <c r="G173" s="2">
        <v>1315.8203900000001</v>
      </c>
      <c r="H173" s="3">
        <f t="shared" si="9"/>
        <v>0.78345522708964443</v>
      </c>
      <c r="I173" s="2">
        <v>1733.9177199999999</v>
      </c>
      <c r="J173" s="3">
        <f t="shared" si="10"/>
        <v>-0.24112870246230589</v>
      </c>
      <c r="K173" s="2">
        <v>10399.82969</v>
      </c>
      <c r="L173" s="2">
        <v>13086.521280000001</v>
      </c>
      <c r="M173" s="3">
        <f t="shared" si="11"/>
        <v>0.25833996037294726</v>
      </c>
    </row>
    <row r="174" spans="1:13" x14ac:dyDescent="0.2">
      <c r="A174" s="1" t="s">
        <v>34</v>
      </c>
      <c r="B174" s="1" t="s">
        <v>102</v>
      </c>
      <c r="C174" s="2">
        <v>0</v>
      </c>
      <c r="D174" s="2">
        <v>0</v>
      </c>
      <c r="E174" s="3" t="str">
        <f t="shared" si="8"/>
        <v/>
      </c>
      <c r="F174" s="2">
        <v>1149.40716</v>
      </c>
      <c r="G174" s="2">
        <v>0</v>
      </c>
      <c r="H174" s="3">
        <f t="shared" si="9"/>
        <v>-1</v>
      </c>
      <c r="I174" s="2">
        <v>0</v>
      </c>
      <c r="J174" s="3" t="str">
        <f t="shared" si="10"/>
        <v/>
      </c>
      <c r="K174" s="2">
        <v>1149.40716</v>
      </c>
      <c r="L174" s="2">
        <v>273.22696999999999</v>
      </c>
      <c r="M174" s="3">
        <f t="shared" si="11"/>
        <v>-0.76228878720400517</v>
      </c>
    </row>
    <row r="175" spans="1:13" x14ac:dyDescent="0.2">
      <c r="A175" s="1" t="s">
        <v>26</v>
      </c>
      <c r="B175" s="1" t="s">
        <v>102</v>
      </c>
      <c r="C175" s="2">
        <v>8.0939999999999994</v>
      </c>
      <c r="D175" s="2">
        <v>80.400000000000006</v>
      </c>
      <c r="E175" s="3">
        <f t="shared" si="8"/>
        <v>8.9332839140103797</v>
      </c>
      <c r="F175" s="2">
        <v>2511.1235299999998</v>
      </c>
      <c r="G175" s="2">
        <v>5840.1746599999997</v>
      </c>
      <c r="H175" s="3">
        <f t="shared" si="9"/>
        <v>1.3257217696494603</v>
      </c>
      <c r="I175" s="2">
        <v>2129.2054400000002</v>
      </c>
      <c r="J175" s="3">
        <f t="shared" si="10"/>
        <v>1.7428892253816519</v>
      </c>
      <c r="K175" s="2">
        <v>8665.7773799999995</v>
      </c>
      <c r="L175" s="2">
        <v>15718.675649999999</v>
      </c>
      <c r="M175" s="3">
        <f t="shared" si="11"/>
        <v>0.81387946640281683</v>
      </c>
    </row>
    <row r="176" spans="1:13" x14ac:dyDescent="0.2">
      <c r="A176" s="1" t="s">
        <v>30</v>
      </c>
      <c r="B176" s="1" t="s">
        <v>102</v>
      </c>
      <c r="C176" s="2">
        <v>0</v>
      </c>
      <c r="D176" s="2">
        <v>0</v>
      </c>
      <c r="E176" s="3" t="str">
        <f t="shared" si="8"/>
        <v/>
      </c>
      <c r="F176" s="2">
        <v>41.603960000000001</v>
      </c>
      <c r="G176" s="2">
        <v>150.05681000000001</v>
      </c>
      <c r="H176" s="3">
        <f t="shared" si="9"/>
        <v>2.6067915169613665</v>
      </c>
      <c r="I176" s="2">
        <v>125.64111</v>
      </c>
      <c r="J176" s="3">
        <f t="shared" si="10"/>
        <v>0.1943289103383441</v>
      </c>
      <c r="K176" s="2">
        <v>987.31314999999995</v>
      </c>
      <c r="L176" s="2">
        <v>1200.6076599999999</v>
      </c>
      <c r="M176" s="3">
        <f t="shared" si="11"/>
        <v>0.21603531766998141</v>
      </c>
    </row>
    <row r="177" spans="1:13" x14ac:dyDescent="0.2">
      <c r="A177" s="6" t="s">
        <v>0</v>
      </c>
      <c r="B177" s="6" t="s">
        <v>102</v>
      </c>
      <c r="C177" s="5">
        <v>879.81006000000002</v>
      </c>
      <c r="D177" s="5">
        <v>80.400000000000006</v>
      </c>
      <c r="E177" s="4">
        <f t="shared" si="8"/>
        <v>-0.90861663936872916</v>
      </c>
      <c r="F177" s="5">
        <v>594260.74786</v>
      </c>
      <c r="G177" s="5">
        <v>655860.16446</v>
      </c>
      <c r="H177" s="4">
        <f t="shared" si="9"/>
        <v>0.10365721919515369</v>
      </c>
      <c r="I177" s="5">
        <v>602357.43981999997</v>
      </c>
      <c r="J177" s="4">
        <f t="shared" si="10"/>
        <v>8.8822219338716923E-2</v>
      </c>
      <c r="K177" s="5">
        <v>6228796.2662000004</v>
      </c>
      <c r="L177" s="5">
        <v>6591461.4729199996</v>
      </c>
      <c r="M177" s="4">
        <f t="shared" si="11"/>
        <v>5.8223963542999302E-2</v>
      </c>
    </row>
    <row r="178" spans="1:13" x14ac:dyDescent="0.2">
      <c r="A178" s="1" t="s">
        <v>22</v>
      </c>
      <c r="B178" s="1" t="s">
        <v>101</v>
      </c>
      <c r="C178" s="2">
        <v>0</v>
      </c>
      <c r="D178" s="2">
        <v>0</v>
      </c>
      <c r="E178" s="3" t="str">
        <f t="shared" si="8"/>
        <v/>
      </c>
      <c r="F178" s="2">
        <v>702.54699000000005</v>
      </c>
      <c r="G178" s="2">
        <v>1614.3310899999999</v>
      </c>
      <c r="H178" s="3">
        <f t="shared" si="9"/>
        <v>1.2978264984097359</v>
      </c>
      <c r="I178" s="2">
        <v>1269.99902</v>
      </c>
      <c r="J178" s="3">
        <f t="shared" si="10"/>
        <v>0.27112782338997388</v>
      </c>
      <c r="K178" s="2">
        <v>9740.0441599999995</v>
      </c>
      <c r="L178" s="2">
        <v>13163.655629999999</v>
      </c>
      <c r="M178" s="3">
        <f t="shared" si="11"/>
        <v>0.3514985572714282</v>
      </c>
    </row>
    <row r="179" spans="1:13" x14ac:dyDescent="0.2">
      <c r="A179" s="1" t="s">
        <v>21</v>
      </c>
      <c r="B179" s="1" t="s">
        <v>101</v>
      </c>
      <c r="C179" s="2">
        <v>1.1000000000000001</v>
      </c>
      <c r="D179" s="2">
        <v>0</v>
      </c>
      <c r="E179" s="3">
        <f t="shared" si="8"/>
        <v>-1</v>
      </c>
      <c r="F179" s="2">
        <v>1104.0584899999999</v>
      </c>
      <c r="G179" s="2">
        <v>1532.12841</v>
      </c>
      <c r="H179" s="3">
        <f t="shared" si="9"/>
        <v>0.38772395111059765</v>
      </c>
      <c r="I179" s="2">
        <v>1424.8701100000001</v>
      </c>
      <c r="J179" s="3">
        <f t="shared" si="10"/>
        <v>7.5275843915344698E-2</v>
      </c>
      <c r="K179" s="2">
        <v>12515.625470000001</v>
      </c>
      <c r="L179" s="2">
        <v>13915.76051</v>
      </c>
      <c r="M179" s="3">
        <f t="shared" si="11"/>
        <v>0.11187096029328525</v>
      </c>
    </row>
    <row r="180" spans="1:13" x14ac:dyDescent="0.2">
      <c r="A180" s="1" t="s">
        <v>20</v>
      </c>
      <c r="B180" s="1" t="s">
        <v>101</v>
      </c>
      <c r="C180" s="2">
        <v>0</v>
      </c>
      <c r="D180" s="2">
        <v>0</v>
      </c>
      <c r="E180" s="3" t="str">
        <f t="shared" si="8"/>
        <v/>
      </c>
      <c r="F180" s="2">
        <v>2256.51881</v>
      </c>
      <c r="G180" s="2">
        <v>5449.60592</v>
      </c>
      <c r="H180" s="3">
        <f t="shared" si="9"/>
        <v>1.4150500744108578</v>
      </c>
      <c r="I180" s="2">
        <v>5050.0816999999997</v>
      </c>
      <c r="J180" s="3">
        <f t="shared" si="10"/>
        <v>7.9112427032616228E-2</v>
      </c>
      <c r="K180" s="2">
        <v>27840.127349999999</v>
      </c>
      <c r="L180" s="2">
        <v>41423.660770000002</v>
      </c>
      <c r="M180" s="3">
        <f t="shared" si="11"/>
        <v>0.4879120432615407</v>
      </c>
    </row>
    <row r="181" spans="1:13" x14ac:dyDescent="0.2">
      <c r="A181" s="1" t="s">
        <v>19</v>
      </c>
      <c r="B181" s="1" t="s">
        <v>101</v>
      </c>
      <c r="C181" s="2">
        <v>606.84</v>
      </c>
      <c r="D181" s="2">
        <v>0</v>
      </c>
      <c r="E181" s="3">
        <f t="shared" si="8"/>
        <v>-1</v>
      </c>
      <c r="F181" s="2">
        <v>1412.4525599999999</v>
      </c>
      <c r="G181" s="2">
        <v>223.52943999999999</v>
      </c>
      <c r="H181" s="3">
        <f t="shared" si="9"/>
        <v>-0.84174375385747469</v>
      </c>
      <c r="I181" s="2">
        <v>676.33254999999997</v>
      </c>
      <c r="J181" s="3">
        <f t="shared" si="10"/>
        <v>-0.66949773450945105</v>
      </c>
      <c r="K181" s="2">
        <v>28299.647710000001</v>
      </c>
      <c r="L181" s="2">
        <v>4302.63724</v>
      </c>
      <c r="M181" s="3">
        <f t="shared" si="11"/>
        <v>-0.84796145577177573</v>
      </c>
    </row>
    <row r="182" spans="1:13" x14ac:dyDescent="0.2">
      <c r="A182" s="1" t="s">
        <v>18</v>
      </c>
      <c r="B182" s="1" t="s">
        <v>101</v>
      </c>
      <c r="C182" s="2">
        <v>0</v>
      </c>
      <c r="D182" s="2">
        <v>0</v>
      </c>
      <c r="E182" s="3" t="str">
        <f t="shared" si="8"/>
        <v/>
      </c>
      <c r="F182" s="2">
        <v>362.61306000000002</v>
      </c>
      <c r="G182" s="2">
        <v>468.31583000000001</v>
      </c>
      <c r="H182" s="3">
        <f t="shared" si="9"/>
        <v>0.2915029315270663</v>
      </c>
      <c r="I182" s="2">
        <v>51.046849999999999</v>
      </c>
      <c r="J182" s="3">
        <f t="shared" si="10"/>
        <v>8.1742356286430997</v>
      </c>
      <c r="K182" s="2">
        <v>2085.3617100000001</v>
      </c>
      <c r="L182" s="2">
        <v>1855.62356</v>
      </c>
      <c r="M182" s="3">
        <f t="shared" si="11"/>
        <v>-0.11016705106760594</v>
      </c>
    </row>
    <row r="183" spans="1:13" x14ac:dyDescent="0.2">
      <c r="A183" s="1" t="s">
        <v>17</v>
      </c>
      <c r="B183" s="1" t="s">
        <v>101</v>
      </c>
      <c r="C183" s="2">
        <v>0</v>
      </c>
      <c r="D183" s="2">
        <v>0</v>
      </c>
      <c r="E183" s="3" t="str">
        <f t="shared" si="8"/>
        <v/>
      </c>
      <c r="F183" s="2">
        <v>849.30228</v>
      </c>
      <c r="G183" s="2">
        <v>3048.5409800000002</v>
      </c>
      <c r="H183" s="3">
        <f t="shared" si="9"/>
        <v>2.5894652019537734</v>
      </c>
      <c r="I183" s="2">
        <v>1246.13787</v>
      </c>
      <c r="J183" s="3">
        <f t="shared" si="10"/>
        <v>1.4463914093229508</v>
      </c>
      <c r="K183" s="2">
        <v>10710.588589999999</v>
      </c>
      <c r="L183" s="2">
        <v>16064.17323</v>
      </c>
      <c r="M183" s="3">
        <f t="shared" si="11"/>
        <v>0.4998403771197415</v>
      </c>
    </row>
    <row r="184" spans="1:13" x14ac:dyDescent="0.2">
      <c r="A184" s="1" t="s">
        <v>16</v>
      </c>
      <c r="B184" s="1" t="s">
        <v>101</v>
      </c>
      <c r="C184" s="2">
        <v>0</v>
      </c>
      <c r="D184" s="2">
        <v>0</v>
      </c>
      <c r="E184" s="3" t="str">
        <f t="shared" si="8"/>
        <v/>
      </c>
      <c r="F184" s="2">
        <v>0</v>
      </c>
      <c r="G184" s="2">
        <v>9.8471899999999994</v>
      </c>
      <c r="H184" s="3" t="str">
        <f t="shared" si="9"/>
        <v/>
      </c>
      <c r="I184" s="2">
        <v>1.32358</v>
      </c>
      <c r="J184" s="3">
        <f t="shared" si="10"/>
        <v>6.4398147448586407</v>
      </c>
      <c r="K184" s="2">
        <v>80.478790000000004</v>
      </c>
      <c r="L184" s="2">
        <v>91.242069999999998</v>
      </c>
      <c r="M184" s="3">
        <f t="shared" si="11"/>
        <v>0.13374057935016159</v>
      </c>
    </row>
    <row r="185" spans="1:13" x14ac:dyDescent="0.2">
      <c r="A185" s="1" t="s">
        <v>15</v>
      </c>
      <c r="B185" s="1" t="s">
        <v>101</v>
      </c>
      <c r="C185" s="2">
        <v>0</v>
      </c>
      <c r="D185" s="2">
        <v>0</v>
      </c>
      <c r="E185" s="3" t="str">
        <f t="shared" si="8"/>
        <v/>
      </c>
      <c r="F185" s="2">
        <v>20.87893</v>
      </c>
      <c r="G185" s="2">
        <v>263.05761999999999</v>
      </c>
      <c r="H185" s="3">
        <f t="shared" si="9"/>
        <v>11.599190667337837</v>
      </c>
      <c r="I185" s="2">
        <v>35.369979999999998</v>
      </c>
      <c r="J185" s="3">
        <f t="shared" si="10"/>
        <v>6.4373132243784132</v>
      </c>
      <c r="K185" s="2">
        <v>1673.4779799999999</v>
      </c>
      <c r="L185" s="2">
        <v>1674.42461</v>
      </c>
      <c r="M185" s="3">
        <f t="shared" si="11"/>
        <v>5.6566624199039239E-4</v>
      </c>
    </row>
    <row r="186" spans="1:13" x14ac:dyDescent="0.2">
      <c r="A186" s="1" t="s">
        <v>14</v>
      </c>
      <c r="B186" s="1" t="s">
        <v>101</v>
      </c>
      <c r="C186" s="2">
        <v>0</v>
      </c>
      <c r="D186" s="2">
        <v>0</v>
      </c>
      <c r="E186" s="3" t="str">
        <f t="shared" si="8"/>
        <v/>
      </c>
      <c r="F186" s="2">
        <v>24.886109999999999</v>
      </c>
      <c r="G186" s="2">
        <v>71.710800000000006</v>
      </c>
      <c r="H186" s="3">
        <f t="shared" si="9"/>
        <v>1.8815592312338092</v>
      </c>
      <c r="I186" s="2">
        <v>184.49377000000001</v>
      </c>
      <c r="J186" s="3">
        <f t="shared" si="10"/>
        <v>-0.61131045238004511</v>
      </c>
      <c r="K186" s="2">
        <v>602.16723000000002</v>
      </c>
      <c r="L186" s="2">
        <v>1280.9483600000001</v>
      </c>
      <c r="M186" s="3">
        <f t="shared" si="11"/>
        <v>1.1272302712321296</v>
      </c>
    </row>
    <row r="187" spans="1:13" x14ac:dyDescent="0.2">
      <c r="A187" s="1" t="s">
        <v>13</v>
      </c>
      <c r="B187" s="1" t="s">
        <v>101</v>
      </c>
      <c r="C187" s="2">
        <v>0</v>
      </c>
      <c r="D187" s="2">
        <v>0</v>
      </c>
      <c r="E187" s="3" t="str">
        <f t="shared" si="8"/>
        <v/>
      </c>
      <c r="F187" s="2">
        <v>940.58880999999997</v>
      </c>
      <c r="G187" s="2">
        <v>1595.04079</v>
      </c>
      <c r="H187" s="3">
        <f t="shared" si="9"/>
        <v>0.69578967242869938</v>
      </c>
      <c r="I187" s="2">
        <v>1588.5483300000001</v>
      </c>
      <c r="J187" s="3">
        <f t="shared" si="10"/>
        <v>4.0870396432948208E-3</v>
      </c>
      <c r="K187" s="2">
        <v>15611.34532</v>
      </c>
      <c r="L187" s="2">
        <v>18071.424889999998</v>
      </c>
      <c r="M187" s="3">
        <f t="shared" si="11"/>
        <v>0.15758280401679037</v>
      </c>
    </row>
    <row r="188" spans="1:13" x14ac:dyDescent="0.2">
      <c r="A188" s="1" t="s">
        <v>12</v>
      </c>
      <c r="B188" s="1" t="s">
        <v>101</v>
      </c>
      <c r="C188" s="2">
        <v>0</v>
      </c>
      <c r="D188" s="2">
        <v>0</v>
      </c>
      <c r="E188" s="3" t="str">
        <f t="shared" si="8"/>
        <v/>
      </c>
      <c r="F188" s="2">
        <v>3631.18109</v>
      </c>
      <c r="G188" s="2">
        <v>2117.97838</v>
      </c>
      <c r="H188" s="3">
        <f t="shared" si="9"/>
        <v>-0.41672466134152508</v>
      </c>
      <c r="I188" s="2">
        <v>1741.25335</v>
      </c>
      <c r="J188" s="3">
        <f t="shared" si="10"/>
        <v>0.21635279553087439</v>
      </c>
      <c r="K188" s="2">
        <v>29931.361359999999</v>
      </c>
      <c r="L188" s="2">
        <v>26808.816129999999</v>
      </c>
      <c r="M188" s="3">
        <f t="shared" si="11"/>
        <v>-0.1043235285038836</v>
      </c>
    </row>
    <row r="189" spans="1:13" x14ac:dyDescent="0.2">
      <c r="A189" s="1" t="s">
        <v>11</v>
      </c>
      <c r="B189" s="1" t="s">
        <v>101</v>
      </c>
      <c r="C189" s="2">
        <v>0</v>
      </c>
      <c r="D189" s="2">
        <v>0</v>
      </c>
      <c r="E189" s="3" t="str">
        <f t="shared" si="8"/>
        <v/>
      </c>
      <c r="F189" s="2">
        <v>810.08547999999996</v>
      </c>
      <c r="G189" s="2">
        <v>2821.4798900000001</v>
      </c>
      <c r="H189" s="3">
        <f t="shared" si="9"/>
        <v>2.4829409484046057</v>
      </c>
      <c r="I189" s="2">
        <v>4031.8703599999999</v>
      </c>
      <c r="J189" s="3">
        <f t="shared" si="10"/>
        <v>-0.30020570155435256</v>
      </c>
      <c r="K189" s="2">
        <v>19546.07259</v>
      </c>
      <c r="L189" s="2">
        <v>25997.806700000001</v>
      </c>
      <c r="M189" s="3">
        <f t="shared" si="11"/>
        <v>0.33007828453992261</v>
      </c>
    </row>
    <row r="190" spans="1:13" x14ac:dyDescent="0.2">
      <c r="A190" s="1" t="s">
        <v>10</v>
      </c>
      <c r="B190" s="1" t="s">
        <v>101</v>
      </c>
      <c r="C190" s="2">
        <v>0</v>
      </c>
      <c r="D190" s="2">
        <v>0</v>
      </c>
      <c r="E190" s="3" t="str">
        <f t="shared" si="8"/>
        <v/>
      </c>
      <c r="F190" s="2">
        <v>8422.92065</v>
      </c>
      <c r="G190" s="2">
        <v>10738.69923</v>
      </c>
      <c r="H190" s="3">
        <f t="shared" si="9"/>
        <v>0.27493771771434172</v>
      </c>
      <c r="I190" s="2">
        <v>9522.6370499999994</v>
      </c>
      <c r="J190" s="3">
        <f t="shared" si="10"/>
        <v>0.12770225029210791</v>
      </c>
      <c r="K190" s="2">
        <v>98130.284809999997</v>
      </c>
      <c r="L190" s="2">
        <v>121744.02813999999</v>
      </c>
      <c r="M190" s="3">
        <f t="shared" si="11"/>
        <v>0.24063665336059059</v>
      </c>
    </row>
    <row r="191" spans="1:13" x14ac:dyDescent="0.2">
      <c r="A191" s="1" t="s">
        <v>28</v>
      </c>
      <c r="B191" s="1" t="s">
        <v>101</v>
      </c>
      <c r="C191" s="2">
        <v>0</v>
      </c>
      <c r="D191" s="2">
        <v>0</v>
      </c>
      <c r="E191" s="3" t="str">
        <f t="shared" si="8"/>
        <v/>
      </c>
      <c r="F191" s="2">
        <v>59.669989999999999</v>
      </c>
      <c r="G191" s="2">
        <v>239.84715</v>
      </c>
      <c r="H191" s="3">
        <f t="shared" si="9"/>
        <v>3.0195607540742007</v>
      </c>
      <c r="I191" s="2">
        <v>143.84626</v>
      </c>
      <c r="J191" s="3">
        <f t="shared" si="10"/>
        <v>0.66738537380116791</v>
      </c>
      <c r="K191" s="2">
        <v>1096.7908</v>
      </c>
      <c r="L191" s="2">
        <v>1254.28116</v>
      </c>
      <c r="M191" s="3">
        <f t="shared" si="11"/>
        <v>0.14359197761323306</v>
      </c>
    </row>
    <row r="192" spans="1:13" x14ac:dyDescent="0.2">
      <c r="A192" s="1" t="s">
        <v>9</v>
      </c>
      <c r="B192" s="1" t="s">
        <v>101</v>
      </c>
      <c r="C192" s="2">
        <v>0</v>
      </c>
      <c r="D192" s="2">
        <v>0</v>
      </c>
      <c r="E192" s="3" t="str">
        <f t="shared" si="8"/>
        <v/>
      </c>
      <c r="F192" s="2">
        <v>22023.614529999999</v>
      </c>
      <c r="G192" s="2">
        <v>24375.84261</v>
      </c>
      <c r="H192" s="3">
        <f t="shared" si="9"/>
        <v>0.10680481520396468</v>
      </c>
      <c r="I192" s="2">
        <v>24695.46645</v>
      </c>
      <c r="J192" s="3">
        <f t="shared" si="10"/>
        <v>-1.2942611982937446E-2</v>
      </c>
      <c r="K192" s="2">
        <v>222939.31747000001</v>
      </c>
      <c r="L192" s="2">
        <v>270173.85316</v>
      </c>
      <c r="M192" s="3">
        <f t="shared" si="11"/>
        <v>0.2118717157028891</v>
      </c>
    </row>
    <row r="193" spans="1:13" x14ac:dyDescent="0.2">
      <c r="A193" s="1" t="s">
        <v>8</v>
      </c>
      <c r="B193" s="1" t="s">
        <v>101</v>
      </c>
      <c r="C193" s="2">
        <v>19.949459999999998</v>
      </c>
      <c r="D193" s="2">
        <v>0</v>
      </c>
      <c r="E193" s="3">
        <f t="shared" si="8"/>
        <v>-1</v>
      </c>
      <c r="F193" s="2">
        <v>1324.5509400000001</v>
      </c>
      <c r="G193" s="2">
        <v>2038.46531</v>
      </c>
      <c r="H193" s="3">
        <f t="shared" si="9"/>
        <v>0.53898596757630179</v>
      </c>
      <c r="I193" s="2">
        <v>3537.5534400000001</v>
      </c>
      <c r="J193" s="3">
        <f t="shared" si="10"/>
        <v>-0.42376409443018903</v>
      </c>
      <c r="K193" s="2">
        <v>18927.698219999998</v>
      </c>
      <c r="L193" s="2">
        <v>31891.936180000001</v>
      </c>
      <c r="M193" s="3">
        <f t="shared" si="11"/>
        <v>0.68493473476353861</v>
      </c>
    </row>
    <row r="194" spans="1:13" x14ac:dyDescent="0.2">
      <c r="A194" s="1" t="s">
        <v>7</v>
      </c>
      <c r="B194" s="1" t="s">
        <v>101</v>
      </c>
      <c r="C194" s="2">
        <v>0</v>
      </c>
      <c r="D194" s="2">
        <v>0</v>
      </c>
      <c r="E194" s="3" t="str">
        <f t="shared" si="8"/>
        <v/>
      </c>
      <c r="F194" s="2">
        <v>851.15200000000004</v>
      </c>
      <c r="G194" s="2">
        <v>702.57885999999996</v>
      </c>
      <c r="H194" s="3">
        <f t="shared" si="9"/>
        <v>-0.17455535556516355</v>
      </c>
      <c r="I194" s="2">
        <v>1142.2899</v>
      </c>
      <c r="J194" s="3">
        <f t="shared" si="10"/>
        <v>-0.38493821927340865</v>
      </c>
      <c r="K194" s="2">
        <v>6072.87997</v>
      </c>
      <c r="L194" s="2">
        <v>10191.31394</v>
      </c>
      <c r="M194" s="3">
        <f t="shared" si="11"/>
        <v>0.67816818220433239</v>
      </c>
    </row>
    <row r="195" spans="1:13" x14ac:dyDescent="0.2">
      <c r="A195" s="1" t="s">
        <v>6</v>
      </c>
      <c r="B195" s="1" t="s">
        <v>101</v>
      </c>
      <c r="C195" s="2">
        <v>25.1</v>
      </c>
      <c r="D195" s="2">
        <v>0</v>
      </c>
      <c r="E195" s="3">
        <f t="shared" si="8"/>
        <v>-1</v>
      </c>
      <c r="F195" s="2">
        <v>10792.56135</v>
      </c>
      <c r="G195" s="2">
        <v>13010.300649999999</v>
      </c>
      <c r="H195" s="3">
        <f t="shared" si="9"/>
        <v>0.20548776403295577</v>
      </c>
      <c r="I195" s="2">
        <v>15404.81337</v>
      </c>
      <c r="J195" s="3">
        <f t="shared" si="10"/>
        <v>-0.15543925541241399</v>
      </c>
      <c r="K195" s="2">
        <v>112898.14025</v>
      </c>
      <c r="L195" s="2">
        <v>131727.24750999999</v>
      </c>
      <c r="M195" s="3">
        <f t="shared" si="11"/>
        <v>0.16677960521143298</v>
      </c>
    </row>
    <row r="196" spans="1:13" x14ac:dyDescent="0.2">
      <c r="A196" s="1" t="s">
        <v>5</v>
      </c>
      <c r="B196" s="1" t="s">
        <v>101</v>
      </c>
      <c r="C196" s="2">
        <v>0</v>
      </c>
      <c r="D196" s="2">
        <v>0</v>
      </c>
      <c r="E196" s="3" t="str">
        <f t="shared" si="8"/>
        <v/>
      </c>
      <c r="F196" s="2">
        <v>116.90331</v>
      </c>
      <c r="G196" s="2">
        <v>0</v>
      </c>
      <c r="H196" s="3">
        <f t="shared" si="9"/>
        <v>-1</v>
      </c>
      <c r="I196" s="2">
        <v>2531.6641</v>
      </c>
      <c r="J196" s="3">
        <f t="shared" si="10"/>
        <v>-1</v>
      </c>
      <c r="K196" s="2">
        <v>620.68865000000005</v>
      </c>
      <c r="L196" s="2">
        <v>12616.55501</v>
      </c>
      <c r="M196" s="3">
        <f t="shared" si="11"/>
        <v>19.326704878524843</v>
      </c>
    </row>
    <row r="197" spans="1:13" x14ac:dyDescent="0.2">
      <c r="A197" s="1" t="s">
        <v>4</v>
      </c>
      <c r="B197" s="1" t="s">
        <v>101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2367.7967400000002</v>
      </c>
      <c r="G197" s="2">
        <v>1997.2578000000001</v>
      </c>
      <c r="H197" s="3">
        <f t="shared" ref="H197:H260" si="13">IF(F197=0,"",(G197/F197-1))</f>
        <v>-0.15649102549233174</v>
      </c>
      <c r="I197" s="2">
        <v>1315.63139</v>
      </c>
      <c r="J197" s="3">
        <f t="shared" ref="J197:J260" si="14">IF(I197=0,"",(G197/I197-1))</f>
        <v>0.51809831779705418</v>
      </c>
      <c r="K197" s="2">
        <v>13997.340120000001</v>
      </c>
      <c r="L197" s="2">
        <v>18134.171170000001</v>
      </c>
      <c r="M197" s="3">
        <f t="shared" ref="M197:M260" si="15">IF(K197=0,"",(L197/K197-1))</f>
        <v>0.29554408298538948</v>
      </c>
    </row>
    <row r="198" spans="1:13" x14ac:dyDescent="0.2">
      <c r="A198" s="1" t="s">
        <v>24</v>
      </c>
      <c r="B198" s="1" t="s">
        <v>101</v>
      </c>
      <c r="C198" s="2">
        <v>0</v>
      </c>
      <c r="D198" s="2">
        <v>0</v>
      </c>
      <c r="E198" s="3" t="str">
        <f t="shared" si="12"/>
        <v/>
      </c>
      <c r="F198" s="2">
        <v>192.9</v>
      </c>
      <c r="G198" s="2">
        <v>138.09950000000001</v>
      </c>
      <c r="H198" s="3">
        <f t="shared" si="13"/>
        <v>-0.28408761016070505</v>
      </c>
      <c r="I198" s="2">
        <v>1339.52081</v>
      </c>
      <c r="J198" s="3">
        <f t="shared" si="14"/>
        <v>-0.89690380398046965</v>
      </c>
      <c r="K198" s="2">
        <v>3257.07458</v>
      </c>
      <c r="L198" s="2">
        <v>13441.60713</v>
      </c>
      <c r="M198" s="3">
        <f t="shared" si="15"/>
        <v>3.1268957157253672</v>
      </c>
    </row>
    <row r="199" spans="1:13" x14ac:dyDescent="0.2">
      <c r="A199" s="1" t="s">
        <v>3</v>
      </c>
      <c r="B199" s="1" t="s">
        <v>101</v>
      </c>
      <c r="C199" s="2">
        <v>0</v>
      </c>
      <c r="D199" s="2">
        <v>0</v>
      </c>
      <c r="E199" s="3" t="str">
        <f t="shared" si="12"/>
        <v/>
      </c>
      <c r="F199" s="2">
        <v>1069.8879199999999</v>
      </c>
      <c r="G199" s="2">
        <v>1149.68076</v>
      </c>
      <c r="H199" s="3">
        <f t="shared" si="13"/>
        <v>7.4580559802937207E-2</v>
      </c>
      <c r="I199" s="2">
        <v>1129.7128600000001</v>
      </c>
      <c r="J199" s="3">
        <f t="shared" si="14"/>
        <v>1.7675199342246817E-2</v>
      </c>
      <c r="K199" s="2">
        <v>16861.14026</v>
      </c>
      <c r="L199" s="2">
        <v>14679.851640000001</v>
      </c>
      <c r="M199" s="3">
        <f t="shared" si="15"/>
        <v>-0.12936779994498426</v>
      </c>
    </row>
    <row r="200" spans="1:13" x14ac:dyDescent="0.2">
      <c r="A200" s="1" t="s">
        <v>27</v>
      </c>
      <c r="B200" s="1" t="s">
        <v>101</v>
      </c>
      <c r="C200" s="2">
        <v>17.014600000000002</v>
      </c>
      <c r="D200" s="2">
        <v>0</v>
      </c>
      <c r="E200" s="3">
        <f t="shared" si="12"/>
        <v>-1</v>
      </c>
      <c r="F200" s="2">
        <v>2931.3771900000002</v>
      </c>
      <c r="G200" s="2">
        <v>3060.9273499999999</v>
      </c>
      <c r="H200" s="3">
        <f t="shared" si="13"/>
        <v>4.4194298994323367E-2</v>
      </c>
      <c r="I200" s="2">
        <v>2423.7518399999999</v>
      </c>
      <c r="J200" s="3">
        <f t="shared" si="14"/>
        <v>0.26288809748773612</v>
      </c>
      <c r="K200" s="2">
        <v>35058.292679999999</v>
      </c>
      <c r="L200" s="2">
        <v>39073.62182</v>
      </c>
      <c r="M200" s="3">
        <f t="shared" si="15"/>
        <v>0.11453293452281144</v>
      </c>
    </row>
    <row r="201" spans="1:13" x14ac:dyDescent="0.2">
      <c r="A201" s="1" t="s">
        <v>2</v>
      </c>
      <c r="B201" s="1" t="s">
        <v>101</v>
      </c>
      <c r="C201" s="2">
        <v>0</v>
      </c>
      <c r="D201" s="2">
        <v>0</v>
      </c>
      <c r="E201" s="3" t="str">
        <f t="shared" si="12"/>
        <v/>
      </c>
      <c r="F201" s="2">
        <v>391.76690000000002</v>
      </c>
      <c r="G201" s="2">
        <v>298.58116999999999</v>
      </c>
      <c r="H201" s="3">
        <f t="shared" si="13"/>
        <v>-0.23786014081332552</v>
      </c>
      <c r="I201" s="2">
        <v>138.28342000000001</v>
      </c>
      <c r="J201" s="3">
        <f t="shared" si="14"/>
        <v>1.159197176349847</v>
      </c>
      <c r="K201" s="2">
        <v>6804.7167799999997</v>
      </c>
      <c r="L201" s="2">
        <v>3645.1026499999998</v>
      </c>
      <c r="M201" s="3">
        <f t="shared" si="15"/>
        <v>-0.46432705903154425</v>
      </c>
    </row>
    <row r="202" spans="1:13" x14ac:dyDescent="0.2">
      <c r="A202" s="1" t="s">
        <v>34</v>
      </c>
      <c r="B202" s="1" t="s">
        <v>101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</v>
      </c>
      <c r="H202" s="3" t="str">
        <f t="shared" si="13"/>
        <v/>
      </c>
      <c r="I202" s="2">
        <v>0</v>
      </c>
      <c r="J202" s="3" t="str">
        <f t="shared" si="14"/>
        <v/>
      </c>
      <c r="K202" s="2">
        <v>0</v>
      </c>
      <c r="L202" s="2">
        <v>3.5179999999999998</v>
      </c>
      <c r="M202" s="3" t="str">
        <f t="shared" si="15"/>
        <v/>
      </c>
    </row>
    <row r="203" spans="1:13" x14ac:dyDescent="0.2">
      <c r="A203" s="1" t="s">
        <v>26</v>
      </c>
      <c r="B203" s="1" t="s">
        <v>101</v>
      </c>
      <c r="C203" s="2">
        <v>911.70439999999996</v>
      </c>
      <c r="D203" s="2">
        <v>628.85766000000001</v>
      </c>
      <c r="E203" s="3">
        <f t="shared" si="12"/>
        <v>-0.31023952500393759</v>
      </c>
      <c r="F203" s="2">
        <v>39560.397689999998</v>
      </c>
      <c r="G203" s="2">
        <v>50243.058190000003</v>
      </c>
      <c r="H203" s="3">
        <f t="shared" si="13"/>
        <v>0.27003420399639588</v>
      </c>
      <c r="I203" s="2">
        <v>32089.902580000002</v>
      </c>
      <c r="J203" s="3">
        <f t="shared" si="14"/>
        <v>0.56569681271995931</v>
      </c>
      <c r="K203" s="2">
        <v>289742.27642000001</v>
      </c>
      <c r="L203" s="2">
        <v>362290.13962999999</v>
      </c>
      <c r="M203" s="3">
        <f t="shared" si="15"/>
        <v>0.25038756548194296</v>
      </c>
    </row>
    <row r="204" spans="1:13" x14ac:dyDescent="0.2">
      <c r="A204" s="1" t="s">
        <v>30</v>
      </c>
      <c r="B204" s="1" t="s">
        <v>101</v>
      </c>
      <c r="C204" s="2">
        <v>0</v>
      </c>
      <c r="D204" s="2">
        <v>0</v>
      </c>
      <c r="E204" s="3" t="str">
        <f t="shared" si="12"/>
        <v/>
      </c>
      <c r="F204" s="2">
        <v>0</v>
      </c>
      <c r="G204" s="2">
        <v>0.80389999999999995</v>
      </c>
      <c r="H204" s="3" t="str">
        <f t="shared" si="13"/>
        <v/>
      </c>
      <c r="I204" s="2">
        <v>0</v>
      </c>
      <c r="J204" s="3" t="str">
        <f t="shared" si="14"/>
        <v/>
      </c>
      <c r="K204" s="2">
        <v>24.116900000000001</v>
      </c>
      <c r="L204" s="2">
        <v>193.77517</v>
      </c>
      <c r="M204" s="3">
        <f t="shared" si="15"/>
        <v>7.034829103242954</v>
      </c>
    </row>
    <row r="205" spans="1:13" x14ac:dyDescent="0.2">
      <c r="A205" s="6" t="s">
        <v>0</v>
      </c>
      <c r="B205" s="6" t="s">
        <v>101</v>
      </c>
      <c r="C205" s="5">
        <v>1581.7084600000001</v>
      </c>
      <c r="D205" s="5">
        <v>628.85766000000001</v>
      </c>
      <c r="E205" s="4">
        <f t="shared" si="12"/>
        <v>-0.60241872892302795</v>
      </c>
      <c r="F205" s="5">
        <v>102220.61182000001</v>
      </c>
      <c r="G205" s="5">
        <v>127209.70882</v>
      </c>
      <c r="H205" s="4">
        <f t="shared" si="13"/>
        <v>0.24446240885354142</v>
      </c>
      <c r="I205" s="5">
        <v>112716.40094000001</v>
      </c>
      <c r="J205" s="4">
        <f t="shared" si="14"/>
        <v>0.12858206755301671</v>
      </c>
      <c r="K205" s="5">
        <v>985067.05617</v>
      </c>
      <c r="L205" s="5">
        <v>1195711.1760100001</v>
      </c>
      <c r="M205" s="4">
        <f t="shared" si="15"/>
        <v>0.21383734083951311</v>
      </c>
    </row>
    <row r="206" spans="1:13" x14ac:dyDescent="0.2">
      <c r="A206" s="1" t="s">
        <v>21</v>
      </c>
      <c r="B206" s="1" t="s">
        <v>100</v>
      </c>
      <c r="C206" s="2">
        <v>0</v>
      </c>
      <c r="D206" s="2">
        <v>0</v>
      </c>
      <c r="E206" s="3" t="str">
        <f t="shared" si="12"/>
        <v/>
      </c>
      <c r="F206" s="2">
        <v>7.0720000000000001</v>
      </c>
      <c r="G206" s="2">
        <v>14.53844</v>
      </c>
      <c r="H206" s="3">
        <f t="shared" si="13"/>
        <v>1.0557748868778281</v>
      </c>
      <c r="I206" s="2">
        <v>75.11</v>
      </c>
      <c r="J206" s="3">
        <f t="shared" si="14"/>
        <v>-0.80643802423112765</v>
      </c>
      <c r="K206" s="2">
        <v>1220.778</v>
      </c>
      <c r="L206" s="2">
        <v>1425.25828</v>
      </c>
      <c r="M206" s="3">
        <f t="shared" si="15"/>
        <v>0.16749997132975847</v>
      </c>
    </row>
    <row r="207" spans="1:13" x14ac:dyDescent="0.2">
      <c r="A207" s="1" t="s">
        <v>20</v>
      </c>
      <c r="B207" s="1" t="s">
        <v>100</v>
      </c>
      <c r="C207" s="2">
        <v>0</v>
      </c>
      <c r="D207" s="2">
        <v>0</v>
      </c>
      <c r="E207" s="3" t="str">
        <f t="shared" si="12"/>
        <v/>
      </c>
      <c r="F207" s="2">
        <v>1.0019</v>
      </c>
      <c r="G207" s="2">
        <v>0</v>
      </c>
      <c r="H207" s="3">
        <f t="shared" si="13"/>
        <v>-1</v>
      </c>
      <c r="I207" s="2">
        <v>0</v>
      </c>
      <c r="J207" s="3" t="str">
        <f t="shared" si="14"/>
        <v/>
      </c>
      <c r="K207" s="2">
        <v>1.7079</v>
      </c>
      <c r="L207" s="2">
        <v>0</v>
      </c>
      <c r="M207" s="3">
        <f t="shared" si="15"/>
        <v>-1</v>
      </c>
    </row>
    <row r="208" spans="1:13" x14ac:dyDescent="0.2">
      <c r="A208" s="1" t="s">
        <v>17</v>
      </c>
      <c r="B208" s="1" t="s">
        <v>100</v>
      </c>
      <c r="C208" s="2">
        <v>0</v>
      </c>
      <c r="D208" s="2">
        <v>0</v>
      </c>
      <c r="E208" s="3" t="str">
        <f t="shared" si="12"/>
        <v/>
      </c>
      <c r="F208" s="2">
        <v>0</v>
      </c>
      <c r="G208" s="2">
        <v>0</v>
      </c>
      <c r="H208" s="3" t="str">
        <f t="shared" si="13"/>
        <v/>
      </c>
      <c r="I208" s="2">
        <v>0</v>
      </c>
      <c r="J208" s="3" t="str">
        <f t="shared" si="14"/>
        <v/>
      </c>
      <c r="K208" s="2">
        <v>1.6954</v>
      </c>
      <c r="L208" s="2">
        <v>5.2569999999999997</v>
      </c>
      <c r="M208" s="3">
        <f t="shared" si="15"/>
        <v>2.1007431874483897</v>
      </c>
    </row>
    <row r="209" spans="1:13" x14ac:dyDescent="0.2">
      <c r="A209" s="1" t="s">
        <v>12</v>
      </c>
      <c r="B209" s="1" t="s">
        <v>100</v>
      </c>
      <c r="C209" s="2">
        <v>0</v>
      </c>
      <c r="D209" s="2">
        <v>0</v>
      </c>
      <c r="E209" s="3" t="str">
        <f t="shared" si="12"/>
        <v/>
      </c>
      <c r="F209" s="2">
        <v>0</v>
      </c>
      <c r="G209" s="2">
        <v>0</v>
      </c>
      <c r="H209" s="3" t="str">
        <f t="shared" si="13"/>
        <v/>
      </c>
      <c r="I209" s="2">
        <v>0</v>
      </c>
      <c r="J209" s="3" t="str">
        <f t="shared" si="14"/>
        <v/>
      </c>
      <c r="K209" s="2">
        <v>0</v>
      </c>
      <c r="L209" s="2">
        <v>4.8476900000000001</v>
      </c>
      <c r="M209" s="3" t="str">
        <f t="shared" si="15"/>
        <v/>
      </c>
    </row>
    <row r="210" spans="1:13" x14ac:dyDescent="0.2">
      <c r="A210" s="1" t="s">
        <v>11</v>
      </c>
      <c r="B210" s="1" t="s">
        <v>100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0</v>
      </c>
      <c r="H210" s="3" t="str">
        <f t="shared" si="13"/>
        <v/>
      </c>
      <c r="I210" s="2">
        <v>0</v>
      </c>
      <c r="J210" s="3" t="str">
        <f t="shared" si="14"/>
        <v/>
      </c>
      <c r="K210" s="2">
        <v>0.79530999999999996</v>
      </c>
      <c r="L210" s="2">
        <v>0</v>
      </c>
      <c r="M210" s="3">
        <f t="shared" si="15"/>
        <v>-1</v>
      </c>
    </row>
    <row r="211" spans="1:13" x14ac:dyDescent="0.2">
      <c r="A211" s="1" t="s">
        <v>10</v>
      </c>
      <c r="B211" s="1" t="s">
        <v>100</v>
      </c>
      <c r="C211" s="2">
        <v>0</v>
      </c>
      <c r="D211" s="2">
        <v>0</v>
      </c>
      <c r="E211" s="3" t="str">
        <f t="shared" si="12"/>
        <v/>
      </c>
      <c r="F211" s="2">
        <v>0</v>
      </c>
      <c r="G211" s="2">
        <v>5.2971000000000004</v>
      </c>
      <c r="H211" s="3" t="str">
        <f t="shared" si="13"/>
        <v/>
      </c>
      <c r="I211" s="2">
        <v>0</v>
      </c>
      <c r="J211" s="3" t="str">
        <f t="shared" si="14"/>
        <v/>
      </c>
      <c r="K211" s="2">
        <v>20.5533</v>
      </c>
      <c r="L211" s="2">
        <v>80.049499999999995</v>
      </c>
      <c r="M211" s="3">
        <f t="shared" si="15"/>
        <v>2.8947273673813934</v>
      </c>
    </row>
    <row r="212" spans="1:13" x14ac:dyDescent="0.2">
      <c r="A212" s="1" t="s">
        <v>9</v>
      </c>
      <c r="B212" s="1" t="s">
        <v>100</v>
      </c>
      <c r="C212" s="2">
        <v>0</v>
      </c>
      <c r="D212" s="2">
        <v>0</v>
      </c>
      <c r="E212" s="3" t="str">
        <f t="shared" si="12"/>
        <v/>
      </c>
      <c r="F212" s="2">
        <v>107.69127</v>
      </c>
      <c r="G212" s="2">
        <v>45.351500000000001</v>
      </c>
      <c r="H212" s="3">
        <f t="shared" si="13"/>
        <v>-0.57887487073000443</v>
      </c>
      <c r="I212" s="2">
        <v>64.751159999999999</v>
      </c>
      <c r="J212" s="3">
        <f t="shared" si="14"/>
        <v>-0.29960328123851365</v>
      </c>
      <c r="K212" s="2">
        <v>418.41647999999998</v>
      </c>
      <c r="L212" s="2">
        <v>400.39650999999998</v>
      </c>
      <c r="M212" s="3">
        <f t="shared" si="15"/>
        <v>-4.3067065618447975E-2</v>
      </c>
    </row>
    <row r="213" spans="1:13" x14ac:dyDescent="0.2">
      <c r="A213" s="1" t="s">
        <v>8</v>
      </c>
      <c r="B213" s="1" t="s">
        <v>100</v>
      </c>
      <c r="C213" s="2">
        <v>0</v>
      </c>
      <c r="D213" s="2">
        <v>0</v>
      </c>
      <c r="E213" s="3" t="str">
        <f t="shared" si="12"/>
        <v/>
      </c>
      <c r="F213" s="2">
        <v>0</v>
      </c>
      <c r="G213" s="2">
        <v>0</v>
      </c>
      <c r="H213" s="3" t="str">
        <f t="shared" si="13"/>
        <v/>
      </c>
      <c r="I213" s="2">
        <v>0</v>
      </c>
      <c r="J213" s="3" t="str">
        <f t="shared" si="14"/>
        <v/>
      </c>
      <c r="K213" s="2">
        <v>35.52852</v>
      </c>
      <c r="L213" s="2">
        <v>12</v>
      </c>
      <c r="M213" s="3">
        <f t="shared" si="15"/>
        <v>-0.66224317815659084</v>
      </c>
    </row>
    <row r="214" spans="1:13" x14ac:dyDescent="0.2">
      <c r="A214" s="1" t="s">
        <v>7</v>
      </c>
      <c r="B214" s="1" t="s">
        <v>100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0</v>
      </c>
      <c r="H214" s="3" t="str">
        <f t="shared" si="13"/>
        <v/>
      </c>
      <c r="I214" s="2">
        <v>0</v>
      </c>
      <c r="J214" s="3" t="str">
        <f t="shared" si="14"/>
        <v/>
      </c>
      <c r="K214" s="2">
        <v>0</v>
      </c>
      <c r="L214" s="2">
        <v>1.3449</v>
      </c>
      <c r="M214" s="3" t="str">
        <f t="shared" si="15"/>
        <v/>
      </c>
    </row>
    <row r="215" spans="1:13" x14ac:dyDescent="0.2">
      <c r="A215" s="1" t="s">
        <v>6</v>
      </c>
      <c r="B215" s="1" t="s">
        <v>100</v>
      </c>
      <c r="C215" s="2">
        <v>0</v>
      </c>
      <c r="D215" s="2">
        <v>0</v>
      </c>
      <c r="E215" s="3" t="str">
        <f t="shared" si="12"/>
        <v/>
      </c>
      <c r="F215" s="2">
        <v>30.306100000000001</v>
      </c>
      <c r="G215" s="2">
        <v>0</v>
      </c>
      <c r="H215" s="3">
        <f t="shared" si="13"/>
        <v>-1</v>
      </c>
      <c r="I215" s="2">
        <v>0</v>
      </c>
      <c r="J215" s="3" t="str">
        <f t="shared" si="14"/>
        <v/>
      </c>
      <c r="K215" s="2">
        <v>115.39923</v>
      </c>
      <c r="L215" s="2">
        <v>22.767250000000001</v>
      </c>
      <c r="M215" s="3">
        <f t="shared" si="15"/>
        <v>-0.80270882223390916</v>
      </c>
    </row>
    <row r="216" spans="1:13" x14ac:dyDescent="0.2">
      <c r="A216" s="1" t="s">
        <v>4</v>
      </c>
      <c r="B216" s="1" t="s">
        <v>100</v>
      </c>
      <c r="C216" s="2">
        <v>0</v>
      </c>
      <c r="D216" s="2">
        <v>0</v>
      </c>
      <c r="E216" s="3" t="str">
        <f t="shared" si="12"/>
        <v/>
      </c>
      <c r="F216" s="2">
        <v>0</v>
      </c>
      <c r="G216" s="2">
        <v>0</v>
      </c>
      <c r="H216" s="3" t="str">
        <f t="shared" si="13"/>
        <v/>
      </c>
      <c r="I216" s="2">
        <v>0</v>
      </c>
      <c r="J216" s="3" t="str">
        <f t="shared" si="14"/>
        <v/>
      </c>
      <c r="K216" s="2">
        <v>0</v>
      </c>
      <c r="L216" s="2">
        <v>1.3348199999999999</v>
      </c>
      <c r="M216" s="3" t="str">
        <f t="shared" si="15"/>
        <v/>
      </c>
    </row>
    <row r="217" spans="1:13" x14ac:dyDescent="0.2">
      <c r="A217" s="1" t="s">
        <v>26</v>
      </c>
      <c r="B217" s="1" t="s">
        <v>100</v>
      </c>
      <c r="C217" s="2">
        <v>0</v>
      </c>
      <c r="D217" s="2">
        <v>0</v>
      </c>
      <c r="E217" s="3" t="str">
        <f t="shared" si="12"/>
        <v/>
      </c>
      <c r="F217" s="2">
        <v>0</v>
      </c>
      <c r="G217" s="2">
        <v>0</v>
      </c>
      <c r="H217" s="3" t="str">
        <f t="shared" si="13"/>
        <v/>
      </c>
      <c r="I217" s="2">
        <v>0</v>
      </c>
      <c r="J217" s="3" t="str">
        <f t="shared" si="14"/>
        <v/>
      </c>
      <c r="K217" s="2">
        <v>0</v>
      </c>
      <c r="L217" s="2">
        <v>0.41127999999999998</v>
      </c>
      <c r="M217" s="3" t="str">
        <f t="shared" si="15"/>
        <v/>
      </c>
    </row>
    <row r="218" spans="1:13" x14ac:dyDescent="0.2">
      <c r="A218" s="1" t="s">
        <v>30</v>
      </c>
      <c r="B218" s="1" t="s">
        <v>100</v>
      </c>
      <c r="C218" s="2">
        <v>0</v>
      </c>
      <c r="D218" s="2">
        <v>0</v>
      </c>
      <c r="E218" s="3" t="str">
        <f t="shared" si="12"/>
        <v/>
      </c>
      <c r="F218" s="2">
        <v>0</v>
      </c>
      <c r="G218" s="2">
        <v>0</v>
      </c>
      <c r="H218" s="3" t="str">
        <f t="shared" si="13"/>
        <v/>
      </c>
      <c r="I218" s="2">
        <v>0</v>
      </c>
      <c r="J218" s="3" t="str">
        <f t="shared" si="14"/>
        <v/>
      </c>
      <c r="K218" s="2">
        <v>0</v>
      </c>
      <c r="L218" s="2">
        <v>0.26968999999999999</v>
      </c>
      <c r="M218" s="3" t="str">
        <f t="shared" si="15"/>
        <v/>
      </c>
    </row>
    <row r="219" spans="1:13" x14ac:dyDescent="0.2">
      <c r="A219" s="6" t="s">
        <v>0</v>
      </c>
      <c r="B219" s="6" t="s">
        <v>100</v>
      </c>
      <c r="C219" s="5">
        <v>0</v>
      </c>
      <c r="D219" s="5">
        <v>0</v>
      </c>
      <c r="E219" s="4" t="str">
        <f t="shared" si="12"/>
        <v/>
      </c>
      <c r="F219" s="5">
        <v>146.07127</v>
      </c>
      <c r="G219" s="5">
        <v>65.187039999999996</v>
      </c>
      <c r="H219" s="4">
        <f t="shared" si="13"/>
        <v>-0.55373127104323805</v>
      </c>
      <c r="I219" s="5">
        <v>139.86116000000001</v>
      </c>
      <c r="J219" s="4">
        <f t="shared" si="14"/>
        <v>-0.53391606361623212</v>
      </c>
      <c r="K219" s="5">
        <v>1814.8741399999999</v>
      </c>
      <c r="L219" s="5">
        <v>1953.9369200000001</v>
      </c>
      <c r="M219" s="4">
        <f t="shared" si="15"/>
        <v>7.662392500672266E-2</v>
      </c>
    </row>
    <row r="220" spans="1:13" x14ac:dyDescent="0.2">
      <c r="A220" s="1" t="s">
        <v>22</v>
      </c>
      <c r="B220" s="1" t="s">
        <v>99</v>
      </c>
      <c r="C220" s="2">
        <v>0</v>
      </c>
      <c r="D220" s="2">
        <v>0</v>
      </c>
      <c r="E220" s="3" t="str">
        <f t="shared" si="12"/>
        <v/>
      </c>
      <c r="F220" s="2">
        <v>997.05250000000001</v>
      </c>
      <c r="G220" s="2">
        <v>1685.0906199999999</v>
      </c>
      <c r="H220" s="3">
        <f t="shared" si="13"/>
        <v>0.69007210753696513</v>
      </c>
      <c r="I220" s="2">
        <v>1844.5211899999999</v>
      </c>
      <c r="J220" s="3">
        <f t="shared" si="14"/>
        <v>-8.643466438029912E-2</v>
      </c>
      <c r="K220" s="2">
        <v>21443.770939999999</v>
      </c>
      <c r="L220" s="2">
        <v>22101.139800000001</v>
      </c>
      <c r="M220" s="3">
        <f t="shared" si="15"/>
        <v>3.0655469219445175E-2</v>
      </c>
    </row>
    <row r="221" spans="1:13" x14ac:dyDescent="0.2">
      <c r="A221" s="1" t="s">
        <v>21</v>
      </c>
      <c r="B221" s="1" t="s">
        <v>99</v>
      </c>
      <c r="C221" s="2">
        <v>0</v>
      </c>
      <c r="D221" s="2">
        <v>0</v>
      </c>
      <c r="E221" s="3" t="str">
        <f t="shared" si="12"/>
        <v/>
      </c>
      <c r="F221" s="2">
        <v>107.22862000000001</v>
      </c>
      <c r="G221" s="2">
        <v>152.56577999999999</v>
      </c>
      <c r="H221" s="3">
        <f t="shared" si="13"/>
        <v>0.42280838828290412</v>
      </c>
      <c r="I221" s="2">
        <v>166.92545999999999</v>
      </c>
      <c r="J221" s="3">
        <f t="shared" si="14"/>
        <v>-8.602450459025246E-2</v>
      </c>
      <c r="K221" s="2">
        <v>4868.1495500000001</v>
      </c>
      <c r="L221" s="2">
        <v>3028.1183500000002</v>
      </c>
      <c r="M221" s="3">
        <f t="shared" si="15"/>
        <v>-0.37797343345789369</v>
      </c>
    </row>
    <row r="222" spans="1:13" x14ac:dyDescent="0.2">
      <c r="A222" s="1" t="s">
        <v>20</v>
      </c>
      <c r="B222" s="1" t="s">
        <v>99</v>
      </c>
      <c r="C222" s="2">
        <v>0</v>
      </c>
      <c r="D222" s="2">
        <v>0</v>
      </c>
      <c r="E222" s="3" t="str">
        <f t="shared" si="12"/>
        <v/>
      </c>
      <c r="F222" s="2">
        <v>187.02207000000001</v>
      </c>
      <c r="G222" s="2">
        <v>218.14847</v>
      </c>
      <c r="H222" s="3">
        <f t="shared" si="13"/>
        <v>0.16643169439842032</v>
      </c>
      <c r="I222" s="2">
        <v>246.45631</v>
      </c>
      <c r="J222" s="3">
        <f t="shared" si="14"/>
        <v>-0.11485946535513736</v>
      </c>
      <c r="K222" s="2">
        <v>2805.20957</v>
      </c>
      <c r="L222" s="2">
        <v>3116.4187299999999</v>
      </c>
      <c r="M222" s="3">
        <f t="shared" si="15"/>
        <v>0.11093971848955286</v>
      </c>
    </row>
    <row r="223" spans="1:13" x14ac:dyDescent="0.2">
      <c r="A223" s="1" t="s">
        <v>19</v>
      </c>
      <c r="B223" s="1" t="s">
        <v>99</v>
      </c>
      <c r="C223" s="2">
        <v>0</v>
      </c>
      <c r="D223" s="2">
        <v>0</v>
      </c>
      <c r="E223" s="3" t="str">
        <f t="shared" si="12"/>
        <v/>
      </c>
      <c r="F223" s="2">
        <v>6.9904999999999999</v>
      </c>
      <c r="G223" s="2">
        <v>5.8275199999999998</v>
      </c>
      <c r="H223" s="3">
        <f t="shared" si="13"/>
        <v>-0.16636578213289466</v>
      </c>
      <c r="I223" s="2">
        <v>0</v>
      </c>
      <c r="J223" s="3" t="str">
        <f t="shared" si="14"/>
        <v/>
      </c>
      <c r="K223" s="2">
        <v>55.542630000000003</v>
      </c>
      <c r="L223" s="2">
        <v>29.106439999999999</v>
      </c>
      <c r="M223" s="3">
        <f t="shared" si="15"/>
        <v>-0.47596215735553038</v>
      </c>
    </row>
    <row r="224" spans="1:13" x14ac:dyDescent="0.2">
      <c r="A224" s="1" t="s">
        <v>18</v>
      </c>
      <c r="B224" s="1" t="s">
        <v>99</v>
      </c>
      <c r="C224" s="2">
        <v>0</v>
      </c>
      <c r="D224" s="2">
        <v>0</v>
      </c>
      <c r="E224" s="3" t="str">
        <f t="shared" si="12"/>
        <v/>
      </c>
      <c r="F224" s="2">
        <v>0</v>
      </c>
      <c r="G224" s="2">
        <v>9.0842600000000004</v>
      </c>
      <c r="H224" s="3" t="str">
        <f t="shared" si="13"/>
        <v/>
      </c>
      <c r="I224" s="2">
        <v>0</v>
      </c>
      <c r="J224" s="3" t="str">
        <f t="shared" si="14"/>
        <v/>
      </c>
      <c r="K224" s="2">
        <v>117.03703</v>
      </c>
      <c r="L224" s="2">
        <v>27.331890000000001</v>
      </c>
      <c r="M224" s="3">
        <f t="shared" si="15"/>
        <v>-0.7664680144395325</v>
      </c>
    </row>
    <row r="225" spans="1:13" x14ac:dyDescent="0.2">
      <c r="A225" s="1" t="s">
        <v>17</v>
      </c>
      <c r="B225" s="1" t="s">
        <v>99</v>
      </c>
      <c r="C225" s="2">
        <v>0</v>
      </c>
      <c r="D225" s="2">
        <v>0</v>
      </c>
      <c r="E225" s="3" t="str">
        <f t="shared" si="12"/>
        <v/>
      </c>
      <c r="F225" s="2">
        <v>115.29974</v>
      </c>
      <c r="G225" s="2">
        <v>3.8159900000000002</v>
      </c>
      <c r="H225" s="3">
        <f t="shared" si="13"/>
        <v>-0.96690374150019764</v>
      </c>
      <c r="I225" s="2">
        <v>19.529879999999999</v>
      </c>
      <c r="J225" s="3">
        <f t="shared" si="14"/>
        <v>-0.80460760639594298</v>
      </c>
      <c r="K225" s="2">
        <v>688.91758000000004</v>
      </c>
      <c r="L225" s="2">
        <v>304.64427000000001</v>
      </c>
      <c r="M225" s="3">
        <f t="shared" si="15"/>
        <v>-0.55779286398817107</v>
      </c>
    </row>
    <row r="226" spans="1:13" x14ac:dyDescent="0.2">
      <c r="A226" s="1" t="s">
        <v>15</v>
      </c>
      <c r="B226" s="1" t="s">
        <v>99</v>
      </c>
      <c r="C226" s="2">
        <v>0</v>
      </c>
      <c r="D226" s="2">
        <v>0</v>
      </c>
      <c r="E226" s="3" t="str">
        <f t="shared" si="12"/>
        <v/>
      </c>
      <c r="F226" s="2">
        <v>11</v>
      </c>
      <c r="G226" s="2">
        <v>0</v>
      </c>
      <c r="H226" s="3">
        <f t="shared" si="13"/>
        <v>-1</v>
      </c>
      <c r="I226" s="2">
        <v>0</v>
      </c>
      <c r="J226" s="3" t="str">
        <f t="shared" si="14"/>
        <v/>
      </c>
      <c r="K226" s="2">
        <v>13.396000000000001</v>
      </c>
      <c r="L226" s="2">
        <v>25.064409999999999</v>
      </c>
      <c r="M226" s="3">
        <f t="shared" si="15"/>
        <v>0.87103687667960572</v>
      </c>
    </row>
    <row r="227" spans="1:13" x14ac:dyDescent="0.2">
      <c r="A227" s="1" t="s">
        <v>14</v>
      </c>
      <c r="B227" s="1" t="s">
        <v>99</v>
      </c>
      <c r="C227" s="2">
        <v>0</v>
      </c>
      <c r="D227" s="2">
        <v>0</v>
      </c>
      <c r="E227" s="3" t="str">
        <f t="shared" si="12"/>
        <v/>
      </c>
      <c r="F227" s="2">
        <v>5.1159299999999996</v>
      </c>
      <c r="G227" s="2">
        <v>5.8886900000000004</v>
      </c>
      <c r="H227" s="3">
        <f t="shared" si="13"/>
        <v>0.15104976025864336</v>
      </c>
      <c r="I227" s="2">
        <v>110.07031000000001</v>
      </c>
      <c r="J227" s="3">
        <f t="shared" si="14"/>
        <v>-0.9465006503570309</v>
      </c>
      <c r="K227" s="2">
        <v>49.332569999999997</v>
      </c>
      <c r="L227" s="2">
        <v>203.94155000000001</v>
      </c>
      <c r="M227" s="3">
        <f t="shared" si="15"/>
        <v>3.1340143033294234</v>
      </c>
    </row>
    <row r="228" spans="1:13" x14ac:dyDescent="0.2">
      <c r="A228" s="1" t="s">
        <v>13</v>
      </c>
      <c r="B228" s="1" t="s">
        <v>99</v>
      </c>
      <c r="C228" s="2">
        <v>0</v>
      </c>
      <c r="D228" s="2">
        <v>0</v>
      </c>
      <c r="E228" s="3" t="str">
        <f t="shared" si="12"/>
        <v/>
      </c>
      <c r="F228" s="2">
        <v>6.2334800000000001</v>
      </c>
      <c r="G228" s="2">
        <v>0.44068000000000002</v>
      </c>
      <c r="H228" s="3">
        <f t="shared" si="13"/>
        <v>-0.92930433722415084</v>
      </c>
      <c r="I228" s="2">
        <v>0.93559000000000003</v>
      </c>
      <c r="J228" s="3">
        <f t="shared" si="14"/>
        <v>-0.52898171207473355</v>
      </c>
      <c r="K228" s="2">
        <v>238.7687</v>
      </c>
      <c r="L228" s="2">
        <v>219.45135999999999</v>
      </c>
      <c r="M228" s="3">
        <f t="shared" si="15"/>
        <v>-8.0903987834251345E-2</v>
      </c>
    </row>
    <row r="229" spans="1:13" x14ac:dyDescent="0.2">
      <c r="A229" s="1" t="s">
        <v>12</v>
      </c>
      <c r="B229" s="1" t="s">
        <v>99</v>
      </c>
      <c r="C229" s="2">
        <v>0</v>
      </c>
      <c r="D229" s="2">
        <v>0</v>
      </c>
      <c r="E229" s="3" t="str">
        <f t="shared" si="12"/>
        <v/>
      </c>
      <c r="F229" s="2">
        <v>0</v>
      </c>
      <c r="G229" s="2">
        <v>0</v>
      </c>
      <c r="H229" s="3" t="str">
        <f t="shared" si="13"/>
        <v/>
      </c>
      <c r="I229" s="2">
        <v>6.5900000000000004E-3</v>
      </c>
      <c r="J229" s="3">
        <f t="shared" si="14"/>
        <v>-1</v>
      </c>
      <c r="K229" s="2">
        <v>167.73272</v>
      </c>
      <c r="L229" s="2">
        <v>42.438789999999997</v>
      </c>
      <c r="M229" s="3">
        <f t="shared" si="15"/>
        <v>-0.74698562093311316</v>
      </c>
    </row>
    <row r="230" spans="1:13" x14ac:dyDescent="0.2">
      <c r="A230" s="1" t="s">
        <v>11</v>
      </c>
      <c r="B230" s="1" t="s">
        <v>99</v>
      </c>
      <c r="C230" s="2">
        <v>0</v>
      </c>
      <c r="D230" s="2">
        <v>0</v>
      </c>
      <c r="E230" s="3" t="str">
        <f t="shared" si="12"/>
        <v/>
      </c>
      <c r="F230" s="2">
        <v>145.42542</v>
      </c>
      <c r="G230" s="2">
        <v>68.014210000000006</v>
      </c>
      <c r="H230" s="3">
        <f t="shared" si="13"/>
        <v>-0.53230865690468687</v>
      </c>
      <c r="I230" s="2">
        <v>65.903459999999995</v>
      </c>
      <c r="J230" s="3">
        <f t="shared" si="14"/>
        <v>3.20279087016071E-2</v>
      </c>
      <c r="K230" s="2">
        <v>2734.1255099999998</v>
      </c>
      <c r="L230" s="2">
        <v>893.21258999999998</v>
      </c>
      <c r="M230" s="3">
        <f t="shared" si="15"/>
        <v>-0.67330958775188043</v>
      </c>
    </row>
    <row r="231" spans="1:13" x14ac:dyDescent="0.2">
      <c r="A231" s="1" t="s">
        <v>10</v>
      </c>
      <c r="B231" s="1" t="s">
        <v>99</v>
      </c>
      <c r="C231" s="2">
        <v>0</v>
      </c>
      <c r="D231" s="2">
        <v>0</v>
      </c>
      <c r="E231" s="3" t="str">
        <f t="shared" si="12"/>
        <v/>
      </c>
      <c r="F231" s="2">
        <v>239.19962000000001</v>
      </c>
      <c r="G231" s="2">
        <v>121.39999</v>
      </c>
      <c r="H231" s="3">
        <f t="shared" si="13"/>
        <v>-0.49247415192381994</v>
      </c>
      <c r="I231" s="2">
        <v>153.42588000000001</v>
      </c>
      <c r="J231" s="3">
        <f t="shared" si="14"/>
        <v>-0.20873851269420785</v>
      </c>
      <c r="K231" s="2">
        <v>5015.4954500000003</v>
      </c>
      <c r="L231" s="2">
        <v>4157.5677699999997</v>
      </c>
      <c r="M231" s="3">
        <f t="shared" si="15"/>
        <v>-0.17105541985886974</v>
      </c>
    </row>
    <row r="232" spans="1:13" x14ac:dyDescent="0.2">
      <c r="A232" s="1" t="s">
        <v>28</v>
      </c>
      <c r="B232" s="1" t="s">
        <v>99</v>
      </c>
      <c r="C232" s="2">
        <v>0</v>
      </c>
      <c r="D232" s="2">
        <v>0</v>
      </c>
      <c r="E232" s="3" t="str">
        <f t="shared" si="12"/>
        <v/>
      </c>
      <c r="F232" s="2">
        <v>0</v>
      </c>
      <c r="G232" s="2">
        <v>0</v>
      </c>
      <c r="H232" s="3" t="str">
        <f t="shared" si="13"/>
        <v/>
      </c>
      <c r="I232" s="2">
        <v>0</v>
      </c>
      <c r="J232" s="3" t="str">
        <f t="shared" si="14"/>
        <v/>
      </c>
      <c r="K232" s="2">
        <v>2.7562500000000001</v>
      </c>
      <c r="L232" s="2">
        <v>0</v>
      </c>
      <c r="M232" s="3">
        <f t="shared" si="15"/>
        <v>-1</v>
      </c>
    </row>
    <row r="233" spans="1:13" x14ac:dyDescent="0.2">
      <c r="A233" s="1" t="s">
        <v>9</v>
      </c>
      <c r="B233" s="1" t="s">
        <v>99</v>
      </c>
      <c r="C233" s="2">
        <v>0</v>
      </c>
      <c r="D233" s="2">
        <v>0</v>
      </c>
      <c r="E233" s="3" t="str">
        <f t="shared" si="12"/>
        <v/>
      </c>
      <c r="F233" s="2">
        <v>173.39773</v>
      </c>
      <c r="G233" s="2">
        <v>202.25299000000001</v>
      </c>
      <c r="H233" s="3">
        <f t="shared" si="13"/>
        <v>0.16641082902296356</v>
      </c>
      <c r="I233" s="2">
        <v>279.77312999999998</v>
      </c>
      <c r="J233" s="3">
        <f t="shared" si="14"/>
        <v>-0.2770821486681011</v>
      </c>
      <c r="K233" s="2">
        <v>2894.8818200000001</v>
      </c>
      <c r="L233" s="2">
        <v>3056.5903600000001</v>
      </c>
      <c r="M233" s="3">
        <f t="shared" si="15"/>
        <v>5.5860152522564821E-2</v>
      </c>
    </row>
    <row r="234" spans="1:13" x14ac:dyDescent="0.2">
      <c r="A234" s="1" t="s">
        <v>8</v>
      </c>
      <c r="B234" s="1" t="s">
        <v>99</v>
      </c>
      <c r="C234" s="2">
        <v>0</v>
      </c>
      <c r="D234" s="2">
        <v>0</v>
      </c>
      <c r="E234" s="3" t="str">
        <f t="shared" si="12"/>
        <v/>
      </c>
      <c r="F234" s="2">
        <v>137.80104</v>
      </c>
      <c r="G234" s="2">
        <v>151.54888</v>
      </c>
      <c r="H234" s="3">
        <f t="shared" si="13"/>
        <v>9.9765865337445803E-2</v>
      </c>
      <c r="I234" s="2">
        <v>58.797029999999999</v>
      </c>
      <c r="J234" s="3">
        <f t="shared" si="14"/>
        <v>1.5774920944136124</v>
      </c>
      <c r="K234" s="2">
        <v>2068.42398</v>
      </c>
      <c r="L234" s="2">
        <v>3192.8599399999998</v>
      </c>
      <c r="M234" s="3">
        <f t="shared" si="15"/>
        <v>0.54361966930977079</v>
      </c>
    </row>
    <row r="235" spans="1:13" x14ac:dyDescent="0.2">
      <c r="A235" s="1" t="s">
        <v>7</v>
      </c>
      <c r="B235" s="1" t="s">
        <v>99</v>
      </c>
      <c r="C235" s="2">
        <v>0</v>
      </c>
      <c r="D235" s="2">
        <v>0</v>
      </c>
      <c r="E235" s="3" t="str">
        <f t="shared" si="12"/>
        <v/>
      </c>
      <c r="F235" s="2">
        <v>94.130600000000001</v>
      </c>
      <c r="G235" s="2">
        <v>0</v>
      </c>
      <c r="H235" s="3">
        <f t="shared" si="13"/>
        <v>-1</v>
      </c>
      <c r="I235" s="2">
        <v>5.24803</v>
      </c>
      <c r="J235" s="3">
        <f t="shared" si="14"/>
        <v>-1</v>
      </c>
      <c r="K235" s="2">
        <v>467.55194</v>
      </c>
      <c r="L235" s="2">
        <v>163.57759999999999</v>
      </c>
      <c r="M235" s="3">
        <f t="shared" si="15"/>
        <v>-0.65014026035267869</v>
      </c>
    </row>
    <row r="236" spans="1:13" x14ac:dyDescent="0.2">
      <c r="A236" s="1" t="s">
        <v>6</v>
      </c>
      <c r="B236" s="1" t="s">
        <v>99</v>
      </c>
      <c r="C236" s="2">
        <v>0</v>
      </c>
      <c r="D236" s="2">
        <v>0</v>
      </c>
      <c r="E236" s="3" t="str">
        <f t="shared" si="12"/>
        <v/>
      </c>
      <c r="F236" s="2">
        <v>93.494159999999994</v>
      </c>
      <c r="G236" s="2">
        <v>76.01831</v>
      </c>
      <c r="H236" s="3">
        <f t="shared" si="13"/>
        <v>-0.18691916158185706</v>
      </c>
      <c r="I236" s="2">
        <v>28.622409999999999</v>
      </c>
      <c r="J236" s="3">
        <f t="shared" si="14"/>
        <v>1.6559017916380907</v>
      </c>
      <c r="K236" s="2">
        <v>1527.6674399999999</v>
      </c>
      <c r="L236" s="2">
        <v>1467.8548800000001</v>
      </c>
      <c r="M236" s="3">
        <f t="shared" si="15"/>
        <v>-3.9152866935489472E-2</v>
      </c>
    </row>
    <row r="237" spans="1:13" x14ac:dyDescent="0.2">
      <c r="A237" s="1" t="s">
        <v>5</v>
      </c>
      <c r="B237" s="1" t="s">
        <v>99</v>
      </c>
      <c r="C237" s="2">
        <v>0</v>
      </c>
      <c r="D237" s="2">
        <v>0</v>
      </c>
      <c r="E237" s="3" t="str">
        <f t="shared" si="12"/>
        <v/>
      </c>
      <c r="F237" s="2">
        <v>0</v>
      </c>
      <c r="G237" s="2">
        <v>0</v>
      </c>
      <c r="H237" s="3" t="str">
        <f t="shared" si="13"/>
        <v/>
      </c>
      <c r="I237" s="2">
        <v>0</v>
      </c>
      <c r="J237" s="3" t="str">
        <f t="shared" si="14"/>
        <v/>
      </c>
      <c r="K237" s="2">
        <v>0</v>
      </c>
      <c r="L237" s="2">
        <v>0.374</v>
      </c>
      <c r="M237" s="3" t="str">
        <f t="shared" si="15"/>
        <v/>
      </c>
    </row>
    <row r="238" spans="1:13" x14ac:dyDescent="0.2">
      <c r="A238" s="1" t="s">
        <v>4</v>
      </c>
      <c r="B238" s="1" t="s">
        <v>99</v>
      </c>
      <c r="C238" s="2">
        <v>0</v>
      </c>
      <c r="D238" s="2">
        <v>0</v>
      </c>
      <c r="E238" s="3" t="str">
        <f t="shared" si="12"/>
        <v/>
      </c>
      <c r="F238" s="2">
        <v>117.71205999999999</v>
      </c>
      <c r="G238" s="2">
        <v>6.5645100000000003</v>
      </c>
      <c r="H238" s="3">
        <f t="shared" si="13"/>
        <v>-0.94423247711406966</v>
      </c>
      <c r="I238" s="2">
        <v>43.337510000000002</v>
      </c>
      <c r="J238" s="3">
        <f t="shared" si="14"/>
        <v>-0.84852590746445744</v>
      </c>
      <c r="K238" s="2">
        <v>2179.98054</v>
      </c>
      <c r="L238" s="2">
        <v>842.55033000000003</v>
      </c>
      <c r="M238" s="3">
        <f t="shared" si="15"/>
        <v>-0.61350557285249896</v>
      </c>
    </row>
    <row r="239" spans="1:13" x14ac:dyDescent="0.2">
      <c r="A239" s="1" t="s">
        <v>24</v>
      </c>
      <c r="B239" s="1" t="s">
        <v>99</v>
      </c>
      <c r="C239" s="2">
        <v>0</v>
      </c>
      <c r="D239" s="2">
        <v>0</v>
      </c>
      <c r="E239" s="3" t="str">
        <f t="shared" si="12"/>
        <v/>
      </c>
      <c r="F239" s="2">
        <v>0</v>
      </c>
      <c r="G239" s="2">
        <v>0</v>
      </c>
      <c r="H239" s="3" t="str">
        <f t="shared" si="13"/>
        <v/>
      </c>
      <c r="I239" s="2">
        <v>0</v>
      </c>
      <c r="J239" s="3" t="str">
        <f t="shared" si="14"/>
        <v/>
      </c>
      <c r="K239" s="2">
        <v>107.23914000000001</v>
      </c>
      <c r="L239" s="2">
        <v>0.7</v>
      </c>
      <c r="M239" s="3">
        <f t="shared" si="15"/>
        <v>-0.99347253251005185</v>
      </c>
    </row>
    <row r="240" spans="1:13" x14ac:dyDescent="0.2">
      <c r="A240" s="1" t="s">
        <v>3</v>
      </c>
      <c r="B240" s="1" t="s">
        <v>99</v>
      </c>
      <c r="C240" s="2">
        <v>0</v>
      </c>
      <c r="D240" s="2">
        <v>0</v>
      </c>
      <c r="E240" s="3" t="str">
        <f t="shared" si="12"/>
        <v/>
      </c>
      <c r="F240" s="2">
        <v>31.4085</v>
      </c>
      <c r="G240" s="2">
        <v>53.954749999999997</v>
      </c>
      <c r="H240" s="3">
        <f t="shared" si="13"/>
        <v>0.71783911998344396</v>
      </c>
      <c r="I240" s="2">
        <v>0</v>
      </c>
      <c r="J240" s="3" t="str">
        <f t="shared" si="14"/>
        <v/>
      </c>
      <c r="K240" s="2">
        <v>226.57643999999999</v>
      </c>
      <c r="L240" s="2">
        <v>571.96397000000002</v>
      </c>
      <c r="M240" s="3">
        <f t="shared" si="15"/>
        <v>1.5243753057467053</v>
      </c>
    </row>
    <row r="241" spans="1:13" x14ac:dyDescent="0.2">
      <c r="A241" s="1" t="s">
        <v>27</v>
      </c>
      <c r="B241" s="1" t="s">
        <v>99</v>
      </c>
      <c r="C241" s="2">
        <v>0</v>
      </c>
      <c r="D241" s="2">
        <v>0</v>
      </c>
      <c r="E241" s="3" t="str">
        <f t="shared" si="12"/>
        <v/>
      </c>
      <c r="F241" s="2">
        <v>4.0293799999999997</v>
      </c>
      <c r="G241" s="2">
        <v>0</v>
      </c>
      <c r="H241" s="3">
        <f t="shared" si="13"/>
        <v>-1</v>
      </c>
      <c r="I241" s="2">
        <v>2.30342</v>
      </c>
      <c r="J241" s="3">
        <f t="shared" si="14"/>
        <v>-1</v>
      </c>
      <c r="K241" s="2">
        <v>54.489199999999997</v>
      </c>
      <c r="L241" s="2">
        <v>45.432639999999999</v>
      </c>
      <c r="M241" s="3">
        <f t="shared" si="15"/>
        <v>-0.16620834954449681</v>
      </c>
    </row>
    <row r="242" spans="1:13" x14ac:dyDescent="0.2">
      <c r="A242" s="1" t="s">
        <v>2</v>
      </c>
      <c r="B242" s="1" t="s">
        <v>99</v>
      </c>
      <c r="C242" s="2">
        <v>0</v>
      </c>
      <c r="D242" s="2">
        <v>0</v>
      </c>
      <c r="E242" s="3" t="str">
        <f t="shared" si="12"/>
        <v/>
      </c>
      <c r="F242" s="2">
        <v>2.1871299999999998</v>
      </c>
      <c r="G242" s="2">
        <v>3.3625799999999999</v>
      </c>
      <c r="H242" s="3">
        <f t="shared" si="13"/>
        <v>0.53743947547699511</v>
      </c>
      <c r="I242" s="2">
        <v>2.3402099999999999</v>
      </c>
      <c r="J242" s="3">
        <f t="shared" si="14"/>
        <v>0.43687105003397142</v>
      </c>
      <c r="K242" s="2">
        <v>211.65595999999999</v>
      </c>
      <c r="L242" s="2">
        <v>356.34762000000001</v>
      </c>
      <c r="M242" s="3">
        <f t="shared" si="15"/>
        <v>0.68361722485868115</v>
      </c>
    </row>
    <row r="243" spans="1:13" x14ac:dyDescent="0.2">
      <c r="A243" s="1" t="s">
        <v>26</v>
      </c>
      <c r="B243" s="1" t="s">
        <v>99</v>
      </c>
      <c r="C243" s="2">
        <v>0</v>
      </c>
      <c r="D243" s="2">
        <v>0</v>
      </c>
      <c r="E243" s="3" t="str">
        <f t="shared" si="12"/>
        <v/>
      </c>
      <c r="F243" s="2">
        <v>849.42903000000001</v>
      </c>
      <c r="G243" s="2">
        <v>1506.3348000000001</v>
      </c>
      <c r="H243" s="3">
        <f t="shared" si="13"/>
        <v>0.77334979945293369</v>
      </c>
      <c r="I243" s="2">
        <v>419.14913999999999</v>
      </c>
      <c r="J243" s="3">
        <f t="shared" si="14"/>
        <v>2.5937919376382359</v>
      </c>
      <c r="K243" s="2">
        <v>7878.7202500000003</v>
      </c>
      <c r="L243" s="2">
        <v>9312.8842700000005</v>
      </c>
      <c r="M243" s="3">
        <f t="shared" si="15"/>
        <v>0.18203007271390304</v>
      </c>
    </row>
    <row r="244" spans="1:13" x14ac:dyDescent="0.2">
      <c r="A244" s="1" t="s">
        <v>30</v>
      </c>
      <c r="B244" s="1" t="s">
        <v>99</v>
      </c>
      <c r="C244" s="2">
        <v>0</v>
      </c>
      <c r="D244" s="2">
        <v>0</v>
      </c>
      <c r="E244" s="3" t="str">
        <f t="shared" si="12"/>
        <v/>
      </c>
      <c r="F244" s="2">
        <v>0</v>
      </c>
      <c r="G244" s="2">
        <v>0</v>
      </c>
      <c r="H244" s="3" t="str">
        <f t="shared" si="13"/>
        <v/>
      </c>
      <c r="I244" s="2">
        <v>25.89236</v>
      </c>
      <c r="J244" s="3">
        <f t="shared" si="14"/>
        <v>-1</v>
      </c>
      <c r="K244" s="2">
        <v>18.91723</v>
      </c>
      <c r="L244" s="2">
        <v>51.225679999999997</v>
      </c>
      <c r="M244" s="3">
        <f t="shared" si="15"/>
        <v>1.7078848224607937</v>
      </c>
    </row>
    <row r="245" spans="1:13" x14ac:dyDescent="0.2">
      <c r="A245" s="6" t="s">
        <v>0</v>
      </c>
      <c r="B245" s="6" t="s">
        <v>99</v>
      </c>
      <c r="C245" s="5">
        <v>0</v>
      </c>
      <c r="D245" s="5">
        <v>0</v>
      </c>
      <c r="E245" s="4" t="str">
        <f t="shared" si="12"/>
        <v/>
      </c>
      <c r="F245" s="5">
        <v>3324.15751</v>
      </c>
      <c r="G245" s="5">
        <v>4270.3130300000003</v>
      </c>
      <c r="H245" s="4">
        <f t="shared" si="13"/>
        <v>0.28463017084891384</v>
      </c>
      <c r="I245" s="5">
        <v>3473.2379099999998</v>
      </c>
      <c r="J245" s="4">
        <f t="shared" si="14"/>
        <v>0.22949050443826358</v>
      </c>
      <c r="K245" s="5">
        <v>55836.33844</v>
      </c>
      <c r="L245" s="5">
        <v>53210.79724</v>
      </c>
      <c r="M245" s="4">
        <f t="shared" si="15"/>
        <v>-4.7022087646762967E-2</v>
      </c>
    </row>
    <row r="246" spans="1:13" x14ac:dyDescent="0.2">
      <c r="A246" s="1" t="s">
        <v>22</v>
      </c>
      <c r="B246" s="1" t="s">
        <v>98</v>
      </c>
      <c r="C246" s="2">
        <v>0</v>
      </c>
      <c r="D246" s="2">
        <v>0</v>
      </c>
      <c r="E246" s="3" t="str">
        <f t="shared" si="12"/>
        <v/>
      </c>
      <c r="F246" s="2">
        <v>120.69804999999999</v>
      </c>
      <c r="G246" s="2">
        <v>1130.72677</v>
      </c>
      <c r="H246" s="3">
        <f t="shared" si="13"/>
        <v>8.3682273243022571</v>
      </c>
      <c r="I246" s="2">
        <v>117.17666</v>
      </c>
      <c r="J246" s="3">
        <f t="shared" si="14"/>
        <v>8.6497610530970928</v>
      </c>
      <c r="K246" s="2">
        <v>2509.0495500000002</v>
      </c>
      <c r="L246" s="2">
        <v>3142.8480100000002</v>
      </c>
      <c r="M246" s="3">
        <f t="shared" si="15"/>
        <v>0.25260499937117631</v>
      </c>
    </row>
    <row r="247" spans="1:13" x14ac:dyDescent="0.2">
      <c r="A247" s="1" t="s">
        <v>21</v>
      </c>
      <c r="B247" s="1" t="s">
        <v>98</v>
      </c>
      <c r="C247" s="2">
        <v>0</v>
      </c>
      <c r="D247" s="2">
        <v>0</v>
      </c>
      <c r="E247" s="3" t="str">
        <f t="shared" si="12"/>
        <v/>
      </c>
      <c r="F247" s="2">
        <v>134.51697999999999</v>
      </c>
      <c r="G247" s="2">
        <v>188.09519</v>
      </c>
      <c r="H247" s="3">
        <f t="shared" si="13"/>
        <v>0.39830072010239914</v>
      </c>
      <c r="I247" s="2">
        <v>239.10583</v>
      </c>
      <c r="J247" s="3">
        <f t="shared" si="14"/>
        <v>-0.21333917286751225</v>
      </c>
      <c r="K247" s="2">
        <v>5398.36013</v>
      </c>
      <c r="L247" s="2">
        <v>2585.0433600000001</v>
      </c>
      <c r="M247" s="3">
        <f t="shared" si="15"/>
        <v>-0.52114284750395112</v>
      </c>
    </row>
    <row r="248" spans="1:13" x14ac:dyDescent="0.2">
      <c r="A248" s="1" t="s">
        <v>20</v>
      </c>
      <c r="B248" s="1" t="s">
        <v>98</v>
      </c>
      <c r="C248" s="2">
        <v>0</v>
      </c>
      <c r="D248" s="2">
        <v>0</v>
      </c>
      <c r="E248" s="3" t="str">
        <f t="shared" si="12"/>
        <v/>
      </c>
      <c r="F248" s="2">
        <v>605.91373999999996</v>
      </c>
      <c r="G248" s="2">
        <v>764.31785000000002</v>
      </c>
      <c r="H248" s="3">
        <f t="shared" si="13"/>
        <v>0.26143013360284595</v>
      </c>
      <c r="I248" s="2">
        <v>887.97726999999998</v>
      </c>
      <c r="J248" s="3">
        <f t="shared" si="14"/>
        <v>-0.13925966821200275</v>
      </c>
      <c r="K248" s="2">
        <v>9296.8440699999992</v>
      </c>
      <c r="L248" s="2">
        <v>11755.035599999999</v>
      </c>
      <c r="M248" s="3">
        <f t="shared" si="15"/>
        <v>0.26441139718932605</v>
      </c>
    </row>
    <row r="249" spans="1:13" x14ac:dyDescent="0.2">
      <c r="A249" s="1" t="s">
        <v>19</v>
      </c>
      <c r="B249" s="1" t="s">
        <v>98</v>
      </c>
      <c r="C249" s="2">
        <v>0</v>
      </c>
      <c r="D249" s="2">
        <v>0</v>
      </c>
      <c r="E249" s="3" t="str">
        <f t="shared" si="12"/>
        <v/>
      </c>
      <c r="F249" s="2">
        <v>3.9481199999999999</v>
      </c>
      <c r="G249" s="2">
        <v>34.500019999999999</v>
      </c>
      <c r="H249" s="3">
        <f t="shared" si="13"/>
        <v>7.7383412864857206</v>
      </c>
      <c r="I249" s="2">
        <v>54.475239999999999</v>
      </c>
      <c r="J249" s="3">
        <f t="shared" si="14"/>
        <v>-0.36668438725556785</v>
      </c>
      <c r="K249" s="2">
        <v>342.26015999999998</v>
      </c>
      <c r="L249" s="2">
        <v>641.87088000000006</v>
      </c>
      <c r="M249" s="3">
        <f t="shared" si="15"/>
        <v>0.87538882702561716</v>
      </c>
    </row>
    <row r="250" spans="1:13" x14ac:dyDescent="0.2">
      <c r="A250" s="1" t="s">
        <v>18</v>
      </c>
      <c r="B250" s="1" t="s">
        <v>98</v>
      </c>
      <c r="C250" s="2">
        <v>0</v>
      </c>
      <c r="D250" s="2">
        <v>0</v>
      </c>
      <c r="E250" s="3" t="str">
        <f t="shared" si="12"/>
        <v/>
      </c>
      <c r="F250" s="2">
        <v>1.6591</v>
      </c>
      <c r="G250" s="2">
        <v>0</v>
      </c>
      <c r="H250" s="3">
        <f t="shared" si="13"/>
        <v>-1</v>
      </c>
      <c r="I250" s="2">
        <v>0</v>
      </c>
      <c r="J250" s="3" t="str">
        <f t="shared" si="14"/>
        <v/>
      </c>
      <c r="K250" s="2">
        <v>18.96669</v>
      </c>
      <c r="L250" s="2">
        <v>36.861699999999999</v>
      </c>
      <c r="M250" s="3">
        <f t="shared" si="15"/>
        <v>0.94349673032036696</v>
      </c>
    </row>
    <row r="251" spans="1:13" x14ac:dyDescent="0.2">
      <c r="A251" s="1" t="s">
        <v>17</v>
      </c>
      <c r="B251" s="1" t="s">
        <v>98</v>
      </c>
      <c r="C251" s="2">
        <v>0</v>
      </c>
      <c r="D251" s="2">
        <v>0</v>
      </c>
      <c r="E251" s="3" t="str">
        <f t="shared" si="12"/>
        <v/>
      </c>
      <c r="F251" s="2">
        <v>128.87273999999999</v>
      </c>
      <c r="G251" s="2">
        <v>227.57846000000001</v>
      </c>
      <c r="H251" s="3">
        <f t="shared" si="13"/>
        <v>0.76591620539766603</v>
      </c>
      <c r="I251" s="2">
        <v>317.71607</v>
      </c>
      <c r="J251" s="3">
        <f t="shared" si="14"/>
        <v>-0.28370491300613154</v>
      </c>
      <c r="K251" s="2">
        <v>1260.9598800000001</v>
      </c>
      <c r="L251" s="2">
        <v>2713.32042</v>
      </c>
      <c r="M251" s="3">
        <f t="shared" si="15"/>
        <v>1.1517896509126047</v>
      </c>
    </row>
    <row r="252" spans="1:13" x14ac:dyDescent="0.2">
      <c r="A252" s="1" t="s">
        <v>16</v>
      </c>
      <c r="B252" s="1" t="s">
        <v>98</v>
      </c>
      <c r="C252" s="2">
        <v>0</v>
      </c>
      <c r="D252" s="2">
        <v>0</v>
      </c>
      <c r="E252" s="3" t="str">
        <f t="shared" si="12"/>
        <v/>
      </c>
      <c r="F252" s="2">
        <v>0</v>
      </c>
      <c r="G252" s="2">
        <v>710.34807000000001</v>
      </c>
      <c r="H252" s="3" t="str">
        <f t="shared" si="13"/>
        <v/>
      </c>
      <c r="I252" s="2">
        <v>225.55135000000001</v>
      </c>
      <c r="J252" s="3">
        <f t="shared" si="14"/>
        <v>2.1493851400135711</v>
      </c>
      <c r="K252" s="2">
        <v>291.85701</v>
      </c>
      <c r="L252" s="2">
        <v>1689.13849</v>
      </c>
      <c r="M252" s="3">
        <f t="shared" si="15"/>
        <v>4.787554974266337</v>
      </c>
    </row>
    <row r="253" spans="1:13" x14ac:dyDescent="0.2">
      <c r="A253" s="1" t="s">
        <v>15</v>
      </c>
      <c r="B253" s="1" t="s">
        <v>98</v>
      </c>
      <c r="C253" s="2">
        <v>0</v>
      </c>
      <c r="D253" s="2">
        <v>0</v>
      </c>
      <c r="E253" s="3" t="str">
        <f t="shared" si="12"/>
        <v/>
      </c>
      <c r="F253" s="2">
        <v>0</v>
      </c>
      <c r="G253" s="2">
        <v>0</v>
      </c>
      <c r="H253" s="3" t="str">
        <f t="shared" si="13"/>
        <v/>
      </c>
      <c r="I253" s="2">
        <v>0</v>
      </c>
      <c r="J253" s="3" t="str">
        <f t="shared" si="14"/>
        <v/>
      </c>
      <c r="K253" s="2">
        <v>7.4353600000000002</v>
      </c>
      <c r="L253" s="2">
        <v>72.126329999999996</v>
      </c>
      <c r="M253" s="3">
        <f t="shared" si="15"/>
        <v>8.7004489358955031</v>
      </c>
    </row>
    <row r="254" spans="1:13" x14ac:dyDescent="0.2">
      <c r="A254" s="1" t="s">
        <v>14</v>
      </c>
      <c r="B254" s="1" t="s">
        <v>98</v>
      </c>
      <c r="C254" s="2">
        <v>0</v>
      </c>
      <c r="D254" s="2">
        <v>0</v>
      </c>
      <c r="E254" s="3" t="str">
        <f t="shared" si="12"/>
        <v/>
      </c>
      <c r="F254" s="2">
        <v>1.6619999999999999</v>
      </c>
      <c r="G254" s="2">
        <v>0</v>
      </c>
      <c r="H254" s="3">
        <f t="shared" si="13"/>
        <v>-1</v>
      </c>
      <c r="I254" s="2">
        <v>79.855490000000003</v>
      </c>
      <c r="J254" s="3">
        <f t="shared" si="14"/>
        <v>-1</v>
      </c>
      <c r="K254" s="2">
        <v>1296.0773300000001</v>
      </c>
      <c r="L254" s="2">
        <v>576.09020999999996</v>
      </c>
      <c r="M254" s="3">
        <f t="shared" si="15"/>
        <v>-0.55551247084925093</v>
      </c>
    </row>
    <row r="255" spans="1:13" x14ac:dyDescent="0.2">
      <c r="A255" s="1" t="s">
        <v>13</v>
      </c>
      <c r="B255" s="1" t="s">
        <v>98</v>
      </c>
      <c r="C255" s="2">
        <v>0</v>
      </c>
      <c r="D255" s="2">
        <v>0</v>
      </c>
      <c r="E255" s="3" t="str">
        <f t="shared" si="12"/>
        <v/>
      </c>
      <c r="F255" s="2">
        <v>4618.0750399999997</v>
      </c>
      <c r="G255" s="2">
        <v>234.66909999999999</v>
      </c>
      <c r="H255" s="3">
        <f t="shared" si="13"/>
        <v>-0.9491846498882357</v>
      </c>
      <c r="I255" s="2">
        <v>566.83957999999996</v>
      </c>
      <c r="J255" s="3">
        <f t="shared" si="14"/>
        <v>-0.58600438593225967</v>
      </c>
      <c r="K255" s="2">
        <v>40867.865010000001</v>
      </c>
      <c r="L255" s="2">
        <v>35225.423029999998</v>
      </c>
      <c r="M255" s="3">
        <f t="shared" si="15"/>
        <v>-0.13806549421212355</v>
      </c>
    </row>
    <row r="256" spans="1:13" x14ac:dyDescent="0.2">
      <c r="A256" s="1" t="s">
        <v>12</v>
      </c>
      <c r="B256" s="1" t="s">
        <v>98</v>
      </c>
      <c r="C256" s="2">
        <v>0</v>
      </c>
      <c r="D256" s="2">
        <v>0</v>
      </c>
      <c r="E256" s="3" t="str">
        <f t="shared" si="12"/>
        <v/>
      </c>
      <c r="F256" s="2">
        <v>70.327640000000002</v>
      </c>
      <c r="G256" s="2">
        <v>79.977530000000002</v>
      </c>
      <c r="H256" s="3">
        <f t="shared" si="13"/>
        <v>0.13721333461495355</v>
      </c>
      <c r="I256" s="2">
        <v>137.96541999999999</v>
      </c>
      <c r="J256" s="3">
        <f t="shared" si="14"/>
        <v>-0.42030742196124216</v>
      </c>
      <c r="K256" s="2">
        <v>594.78304000000003</v>
      </c>
      <c r="L256" s="2">
        <v>1124.4391900000001</v>
      </c>
      <c r="M256" s="3">
        <f t="shared" si="15"/>
        <v>0.89050311521996317</v>
      </c>
    </row>
    <row r="257" spans="1:13" x14ac:dyDescent="0.2">
      <c r="A257" s="1" t="s">
        <v>11</v>
      </c>
      <c r="B257" s="1" t="s">
        <v>98</v>
      </c>
      <c r="C257" s="2">
        <v>0</v>
      </c>
      <c r="D257" s="2">
        <v>0</v>
      </c>
      <c r="E257" s="3" t="str">
        <f t="shared" si="12"/>
        <v/>
      </c>
      <c r="F257" s="2">
        <v>2491.1566600000001</v>
      </c>
      <c r="G257" s="2">
        <v>1341.74307</v>
      </c>
      <c r="H257" s="3">
        <f t="shared" si="13"/>
        <v>-0.46139755417870831</v>
      </c>
      <c r="I257" s="2">
        <v>2778.7231000000002</v>
      </c>
      <c r="J257" s="3">
        <f t="shared" si="14"/>
        <v>-0.51713682086567037</v>
      </c>
      <c r="K257" s="2">
        <v>22831.54003</v>
      </c>
      <c r="L257" s="2">
        <v>26096.159899999999</v>
      </c>
      <c r="M257" s="3">
        <f t="shared" si="15"/>
        <v>0.142987282754925</v>
      </c>
    </row>
    <row r="258" spans="1:13" x14ac:dyDescent="0.2">
      <c r="A258" s="1" t="s">
        <v>10</v>
      </c>
      <c r="B258" s="1" t="s">
        <v>98</v>
      </c>
      <c r="C258" s="2">
        <v>0</v>
      </c>
      <c r="D258" s="2">
        <v>0</v>
      </c>
      <c r="E258" s="3" t="str">
        <f t="shared" si="12"/>
        <v/>
      </c>
      <c r="F258" s="2">
        <v>1632.3281400000001</v>
      </c>
      <c r="G258" s="2">
        <v>2691.1073700000002</v>
      </c>
      <c r="H258" s="3">
        <f t="shared" si="13"/>
        <v>0.64863136525968357</v>
      </c>
      <c r="I258" s="2">
        <v>2833.3692900000001</v>
      </c>
      <c r="J258" s="3">
        <f t="shared" si="14"/>
        <v>-5.020945222428097E-2</v>
      </c>
      <c r="K258" s="2">
        <v>22512.139739999999</v>
      </c>
      <c r="L258" s="2">
        <v>28321.672030000002</v>
      </c>
      <c r="M258" s="3">
        <f t="shared" si="15"/>
        <v>0.25806219919990614</v>
      </c>
    </row>
    <row r="259" spans="1:13" x14ac:dyDescent="0.2">
      <c r="A259" s="1" t="s">
        <v>28</v>
      </c>
      <c r="B259" s="1" t="s">
        <v>98</v>
      </c>
      <c r="C259" s="2">
        <v>0</v>
      </c>
      <c r="D259" s="2">
        <v>0</v>
      </c>
      <c r="E259" s="3" t="str">
        <f t="shared" si="12"/>
        <v/>
      </c>
      <c r="F259" s="2">
        <v>10096.970859999999</v>
      </c>
      <c r="G259" s="2">
        <v>12768.82071</v>
      </c>
      <c r="H259" s="3">
        <f t="shared" si="13"/>
        <v>0.26461895226267895</v>
      </c>
      <c r="I259" s="2">
        <v>23919.838</v>
      </c>
      <c r="J259" s="3">
        <f t="shared" si="14"/>
        <v>-0.46618280985013361</v>
      </c>
      <c r="K259" s="2">
        <v>106377.68953</v>
      </c>
      <c r="L259" s="2">
        <v>113181.69160999999</v>
      </c>
      <c r="M259" s="3">
        <f t="shared" si="15"/>
        <v>6.3960799581769034E-2</v>
      </c>
    </row>
    <row r="260" spans="1:13" x14ac:dyDescent="0.2">
      <c r="A260" s="1" t="s">
        <v>9</v>
      </c>
      <c r="B260" s="1" t="s">
        <v>98</v>
      </c>
      <c r="C260" s="2">
        <v>0</v>
      </c>
      <c r="D260" s="2">
        <v>0</v>
      </c>
      <c r="E260" s="3" t="str">
        <f t="shared" si="12"/>
        <v/>
      </c>
      <c r="F260" s="2">
        <v>5495.1937699999999</v>
      </c>
      <c r="G260" s="2">
        <v>7725.1156499999997</v>
      </c>
      <c r="H260" s="3">
        <f t="shared" si="13"/>
        <v>0.40579494979300801</v>
      </c>
      <c r="I260" s="2">
        <v>9379.3662100000001</v>
      </c>
      <c r="J260" s="3">
        <f t="shared" si="14"/>
        <v>-0.17637125184815661</v>
      </c>
      <c r="K260" s="2">
        <v>108199.23351999999</v>
      </c>
      <c r="L260" s="2">
        <v>125852.33033</v>
      </c>
      <c r="M260" s="3">
        <f t="shared" si="15"/>
        <v>0.16315362166347436</v>
      </c>
    </row>
    <row r="261" spans="1:13" x14ac:dyDescent="0.2">
      <c r="A261" s="1" t="s">
        <v>8</v>
      </c>
      <c r="B261" s="1" t="s">
        <v>98</v>
      </c>
      <c r="C261" s="2">
        <v>0</v>
      </c>
      <c r="D261" s="2">
        <v>0</v>
      </c>
      <c r="E261" s="3" t="str">
        <f t="shared" ref="E261:E324" si="16">IF(C261=0,"",(D261/C261-1))</f>
        <v/>
      </c>
      <c r="F261" s="2">
        <v>3773.11402</v>
      </c>
      <c r="G261" s="2">
        <v>4701.4384899999995</v>
      </c>
      <c r="H261" s="3">
        <f t="shared" ref="H261:H324" si="17">IF(F261=0,"",(G261/F261-1))</f>
        <v>0.24603668616407193</v>
      </c>
      <c r="I261" s="2">
        <v>3942.57033</v>
      </c>
      <c r="J261" s="3">
        <f t="shared" ref="J261:J324" si="18">IF(I261=0,"",(G261/I261-1))</f>
        <v>0.19248056381533196</v>
      </c>
      <c r="K261" s="2">
        <v>39088.828450000001</v>
      </c>
      <c r="L261" s="2">
        <v>57402.119200000001</v>
      </c>
      <c r="M261" s="3">
        <f t="shared" ref="M261:M324" si="19">IF(K261=0,"",(L261/K261-1))</f>
        <v>0.46850446729108852</v>
      </c>
    </row>
    <row r="262" spans="1:13" x14ac:dyDescent="0.2">
      <c r="A262" s="1" t="s">
        <v>7</v>
      </c>
      <c r="B262" s="1" t="s">
        <v>98</v>
      </c>
      <c r="C262" s="2">
        <v>0</v>
      </c>
      <c r="D262" s="2">
        <v>0</v>
      </c>
      <c r="E262" s="3" t="str">
        <f t="shared" si="16"/>
        <v/>
      </c>
      <c r="F262" s="2">
        <v>3536.2477100000001</v>
      </c>
      <c r="G262" s="2">
        <v>3028.86328</v>
      </c>
      <c r="H262" s="3">
        <f t="shared" si="17"/>
        <v>-0.14348102045147737</v>
      </c>
      <c r="I262" s="2">
        <v>3760.9602399999999</v>
      </c>
      <c r="J262" s="3">
        <f t="shared" si="18"/>
        <v>-0.19465692623222197</v>
      </c>
      <c r="K262" s="2">
        <v>26909.386699999999</v>
      </c>
      <c r="L262" s="2">
        <v>31580.919440000001</v>
      </c>
      <c r="M262" s="3">
        <f t="shared" si="19"/>
        <v>0.17360234895282844</v>
      </c>
    </row>
    <row r="263" spans="1:13" x14ac:dyDescent="0.2">
      <c r="A263" s="1" t="s">
        <v>6</v>
      </c>
      <c r="B263" s="1" t="s">
        <v>98</v>
      </c>
      <c r="C263" s="2">
        <v>0</v>
      </c>
      <c r="D263" s="2">
        <v>0</v>
      </c>
      <c r="E263" s="3" t="str">
        <f t="shared" si="16"/>
        <v/>
      </c>
      <c r="F263" s="2">
        <v>285.88150000000002</v>
      </c>
      <c r="G263" s="2">
        <v>462.34174999999999</v>
      </c>
      <c r="H263" s="3">
        <f t="shared" si="17"/>
        <v>0.61724962965424468</v>
      </c>
      <c r="I263" s="2">
        <v>264.30673000000002</v>
      </c>
      <c r="J263" s="3">
        <f t="shared" si="18"/>
        <v>0.74926211678378363</v>
      </c>
      <c r="K263" s="2">
        <v>3842.4717700000001</v>
      </c>
      <c r="L263" s="2">
        <v>2755.2243800000001</v>
      </c>
      <c r="M263" s="3">
        <f t="shared" si="19"/>
        <v>-0.28295520568001464</v>
      </c>
    </row>
    <row r="264" spans="1:13" x14ac:dyDescent="0.2">
      <c r="A264" s="1" t="s">
        <v>5</v>
      </c>
      <c r="B264" s="1" t="s">
        <v>98</v>
      </c>
      <c r="C264" s="2">
        <v>0</v>
      </c>
      <c r="D264" s="2">
        <v>0</v>
      </c>
      <c r="E264" s="3" t="str">
        <f t="shared" si="16"/>
        <v/>
      </c>
      <c r="F264" s="2">
        <v>0</v>
      </c>
      <c r="G264" s="2">
        <v>108.68083</v>
      </c>
      <c r="H264" s="3" t="str">
        <f t="shared" si="17"/>
        <v/>
      </c>
      <c r="I264" s="2">
        <v>0</v>
      </c>
      <c r="J264" s="3" t="str">
        <f t="shared" si="18"/>
        <v/>
      </c>
      <c r="K264" s="2">
        <v>117.71082</v>
      </c>
      <c r="L264" s="2">
        <v>1191.5005900000001</v>
      </c>
      <c r="M264" s="3">
        <f t="shared" si="19"/>
        <v>9.1222690488435987</v>
      </c>
    </row>
    <row r="265" spans="1:13" x14ac:dyDescent="0.2">
      <c r="A265" s="1" t="s">
        <v>4</v>
      </c>
      <c r="B265" s="1" t="s">
        <v>98</v>
      </c>
      <c r="C265" s="2">
        <v>0</v>
      </c>
      <c r="D265" s="2">
        <v>0</v>
      </c>
      <c r="E265" s="3" t="str">
        <f t="shared" si="16"/>
        <v/>
      </c>
      <c r="F265" s="2">
        <v>4897.9873600000001</v>
      </c>
      <c r="G265" s="2">
        <v>5068.6166599999997</v>
      </c>
      <c r="H265" s="3">
        <f t="shared" si="17"/>
        <v>3.4836615013232652E-2</v>
      </c>
      <c r="I265" s="2">
        <v>6271.2668299999996</v>
      </c>
      <c r="J265" s="3">
        <f t="shared" si="18"/>
        <v>-0.19177148773942376</v>
      </c>
      <c r="K265" s="2">
        <v>54353.825770000003</v>
      </c>
      <c r="L265" s="2">
        <v>68326.92611</v>
      </c>
      <c r="M265" s="3">
        <f t="shared" si="19"/>
        <v>0.25707666649129046</v>
      </c>
    </row>
    <row r="266" spans="1:13" x14ac:dyDescent="0.2">
      <c r="A266" s="1" t="s">
        <v>24</v>
      </c>
      <c r="B266" s="1" t="s">
        <v>98</v>
      </c>
      <c r="C266" s="2">
        <v>0</v>
      </c>
      <c r="D266" s="2">
        <v>0</v>
      </c>
      <c r="E266" s="3" t="str">
        <f t="shared" si="16"/>
        <v/>
      </c>
      <c r="F266" s="2">
        <v>0</v>
      </c>
      <c r="G266" s="2">
        <v>0</v>
      </c>
      <c r="H266" s="3" t="str">
        <f t="shared" si="17"/>
        <v/>
      </c>
      <c r="I266" s="2">
        <v>0</v>
      </c>
      <c r="J266" s="3" t="str">
        <f t="shared" si="18"/>
        <v/>
      </c>
      <c r="K266" s="2">
        <v>0.09</v>
      </c>
      <c r="L266" s="2">
        <v>0.17399999999999999</v>
      </c>
      <c r="M266" s="3">
        <f t="shared" si="19"/>
        <v>0.93333333333333335</v>
      </c>
    </row>
    <row r="267" spans="1:13" x14ac:dyDescent="0.2">
      <c r="A267" s="1" t="s">
        <v>3</v>
      </c>
      <c r="B267" s="1" t="s">
        <v>98</v>
      </c>
      <c r="C267" s="2">
        <v>0</v>
      </c>
      <c r="D267" s="2">
        <v>0</v>
      </c>
      <c r="E267" s="3" t="str">
        <f t="shared" si="16"/>
        <v/>
      </c>
      <c r="F267" s="2">
        <v>126.226</v>
      </c>
      <c r="G267" s="2">
        <v>335.11122</v>
      </c>
      <c r="H267" s="3">
        <f t="shared" si="17"/>
        <v>1.6548509815727348</v>
      </c>
      <c r="I267" s="2">
        <v>275.92200000000003</v>
      </c>
      <c r="J267" s="3">
        <f t="shared" si="18"/>
        <v>0.21451431926413966</v>
      </c>
      <c r="K267" s="2">
        <v>843.00199999999995</v>
      </c>
      <c r="L267" s="2">
        <v>1969.9911500000001</v>
      </c>
      <c r="M267" s="3">
        <f t="shared" si="19"/>
        <v>1.3368760097840813</v>
      </c>
    </row>
    <row r="268" spans="1:13" x14ac:dyDescent="0.2">
      <c r="A268" s="1" t="s">
        <v>27</v>
      </c>
      <c r="B268" s="1" t="s">
        <v>98</v>
      </c>
      <c r="C268" s="2">
        <v>0</v>
      </c>
      <c r="D268" s="2">
        <v>0</v>
      </c>
      <c r="E268" s="3" t="str">
        <f t="shared" si="16"/>
        <v/>
      </c>
      <c r="F268" s="2">
        <v>0.25919999999999999</v>
      </c>
      <c r="G268" s="2">
        <v>0</v>
      </c>
      <c r="H268" s="3">
        <f t="shared" si="17"/>
        <v>-1</v>
      </c>
      <c r="I268" s="2">
        <v>0</v>
      </c>
      <c r="J268" s="3" t="str">
        <f t="shared" si="18"/>
        <v/>
      </c>
      <c r="K268" s="2">
        <v>32.40437</v>
      </c>
      <c r="L268" s="2">
        <v>0</v>
      </c>
      <c r="M268" s="3">
        <f t="shared" si="19"/>
        <v>-1</v>
      </c>
    </row>
    <row r="269" spans="1:13" x14ac:dyDescent="0.2">
      <c r="A269" s="1" t="s">
        <v>2</v>
      </c>
      <c r="B269" s="1" t="s">
        <v>98</v>
      </c>
      <c r="C269" s="2">
        <v>0</v>
      </c>
      <c r="D269" s="2">
        <v>0</v>
      </c>
      <c r="E269" s="3" t="str">
        <f t="shared" si="16"/>
        <v/>
      </c>
      <c r="F269" s="2">
        <v>1172.1134400000001</v>
      </c>
      <c r="G269" s="2">
        <v>1261.3122499999999</v>
      </c>
      <c r="H269" s="3">
        <f t="shared" si="17"/>
        <v>7.6100833721350236E-2</v>
      </c>
      <c r="I269" s="2">
        <v>2339.2894700000002</v>
      </c>
      <c r="J269" s="3">
        <f t="shared" si="18"/>
        <v>-0.46081394963061162</v>
      </c>
      <c r="K269" s="2">
        <v>15345.085880000001</v>
      </c>
      <c r="L269" s="2">
        <v>22572.82833</v>
      </c>
      <c r="M269" s="3">
        <f t="shared" si="19"/>
        <v>0.47101348969446111</v>
      </c>
    </row>
    <row r="270" spans="1:13" x14ac:dyDescent="0.2">
      <c r="A270" s="1" t="s">
        <v>34</v>
      </c>
      <c r="B270" s="1" t="s">
        <v>98</v>
      </c>
      <c r="C270" s="2">
        <v>0</v>
      </c>
      <c r="D270" s="2">
        <v>0</v>
      </c>
      <c r="E270" s="3" t="str">
        <f t="shared" si="16"/>
        <v/>
      </c>
      <c r="F270" s="2">
        <v>0</v>
      </c>
      <c r="G270" s="2">
        <v>0</v>
      </c>
      <c r="H270" s="3" t="str">
        <f t="shared" si="17"/>
        <v/>
      </c>
      <c r="I270" s="2">
        <v>0</v>
      </c>
      <c r="J270" s="3" t="str">
        <f t="shared" si="18"/>
        <v/>
      </c>
      <c r="K270" s="2">
        <v>1.1132500000000001</v>
      </c>
      <c r="L270" s="2">
        <v>0</v>
      </c>
      <c r="M270" s="3">
        <f t="shared" si="19"/>
        <v>-1</v>
      </c>
    </row>
    <row r="271" spans="1:13" x14ac:dyDescent="0.2">
      <c r="A271" s="1" t="s">
        <v>26</v>
      </c>
      <c r="B271" s="1" t="s">
        <v>98</v>
      </c>
      <c r="C271" s="2">
        <v>28.990179999999999</v>
      </c>
      <c r="D271" s="2">
        <v>0</v>
      </c>
      <c r="E271" s="3">
        <f t="shared" si="16"/>
        <v>-1</v>
      </c>
      <c r="F271" s="2">
        <v>1019.15894</v>
      </c>
      <c r="G271" s="2">
        <v>5450.27934</v>
      </c>
      <c r="H271" s="3">
        <f t="shared" si="17"/>
        <v>4.3478207628733552</v>
      </c>
      <c r="I271" s="2">
        <v>6622.5447899999999</v>
      </c>
      <c r="J271" s="3">
        <f t="shared" si="18"/>
        <v>-0.17701132829937416</v>
      </c>
      <c r="K271" s="2">
        <v>7842.1493399999999</v>
      </c>
      <c r="L271" s="2">
        <v>14948.208049999999</v>
      </c>
      <c r="M271" s="3">
        <f t="shared" si="19"/>
        <v>0.90613662172365617</v>
      </c>
    </row>
    <row r="272" spans="1:13" x14ac:dyDescent="0.2">
      <c r="A272" s="1" t="s">
        <v>30</v>
      </c>
      <c r="B272" s="1" t="s">
        <v>98</v>
      </c>
      <c r="C272" s="2">
        <v>0</v>
      </c>
      <c r="D272" s="2">
        <v>0</v>
      </c>
      <c r="E272" s="3" t="str">
        <f t="shared" si="16"/>
        <v/>
      </c>
      <c r="F272" s="2">
        <v>1611.4981700000001</v>
      </c>
      <c r="G272" s="2">
        <v>4625.0671300000004</v>
      </c>
      <c r="H272" s="3">
        <f t="shared" si="17"/>
        <v>1.870041813327036</v>
      </c>
      <c r="I272" s="2">
        <v>4064.5618199999999</v>
      </c>
      <c r="J272" s="3">
        <f t="shared" si="18"/>
        <v>0.13790054988018374</v>
      </c>
      <c r="K272" s="2">
        <v>16332.5473</v>
      </c>
      <c r="L272" s="2">
        <v>26653.098999999998</v>
      </c>
      <c r="M272" s="3">
        <f t="shared" si="19"/>
        <v>0.6319009221543781</v>
      </c>
    </row>
    <row r="273" spans="1:13" x14ac:dyDescent="0.2">
      <c r="A273" s="6" t="s">
        <v>0</v>
      </c>
      <c r="B273" s="6" t="s">
        <v>98</v>
      </c>
      <c r="C273" s="5">
        <v>28.990179999999999</v>
      </c>
      <c r="D273" s="5">
        <v>0</v>
      </c>
      <c r="E273" s="4">
        <f t="shared" si="16"/>
        <v>-1</v>
      </c>
      <c r="F273" s="5">
        <v>41823.809179999997</v>
      </c>
      <c r="G273" s="5">
        <v>52938.710740000002</v>
      </c>
      <c r="H273" s="4">
        <f t="shared" si="17"/>
        <v>0.2657553622665989</v>
      </c>
      <c r="I273" s="5">
        <v>69079.381720000005</v>
      </c>
      <c r="J273" s="4">
        <f t="shared" si="18"/>
        <v>-0.23365395836087688</v>
      </c>
      <c r="K273" s="5">
        <v>486513.67670000001</v>
      </c>
      <c r="L273" s="5">
        <v>580415.04134</v>
      </c>
      <c r="M273" s="4">
        <f t="shared" si="19"/>
        <v>0.19300868431269724</v>
      </c>
    </row>
    <row r="274" spans="1:13" x14ac:dyDescent="0.2">
      <c r="A274" s="1" t="s">
        <v>22</v>
      </c>
      <c r="B274" s="1" t="s">
        <v>97</v>
      </c>
      <c r="C274" s="2">
        <v>0</v>
      </c>
      <c r="D274" s="2">
        <v>0</v>
      </c>
      <c r="E274" s="3" t="str">
        <f t="shared" si="16"/>
        <v/>
      </c>
      <c r="F274" s="2">
        <v>1279.59572</v>
      </c>
      <c r="G274" s="2">
        <v>1943.2434000000001</v>
      </c>
      <c r="H274" s="3">
        <f t="shared" si="17"/>
        <v>0.51863855874728926</v>
      </c>
      <c r="I274" s="2">
        <v>1641.81025</v>
      </c>
      <c r="J274" s="3">
        <f t="shared" si="18"/>
        <v>0.18359804368379362</v>
      </c>
      <c r="K274" s="2">
        <v>17892.930090000002</v>
      </c>
      <c r="L274" s="2">
        <v>19027.06596</v>
      </c>
      <c r="M274" s="3">
        <f t="shared" si="19"/>
        <v>6.3384580630192255E-2</v>
      </c>
    </row>
    <row r="275" spans="1:13" x14ac:dyDescent="0.2">
      <c r="A275" s="1" t="s">
        <v>21</v>
      </c>
      <c r="B275" s="1" t="s">
        <v>97</v>
      </c>
      <c r="C275" s="2">
        <v>0</v>
      </c>
      <c r="D275" s="2">
        <v>0</v>
      </c>
      <c r="E275" s="3" t="str">
        <f t="shared" si="16"/>
        <v/>
      </c>
      <c r="F275" s="2">
        <v>278.31873000000002</v>
      </c>
      <c r="G275" s="2">
        <v>323.95152000000002</v>
      </c>
      <c r="H275" s="3">
        <f t="shared" si="17"/>
        <v>0.16395874614690853</v>
      </c>
      <c r="I275" s="2">
        <v>277.28680000000003</v>
      </c>
      <c r="J275" s="3">
        <f t="shared" si="18"/>
        <v>0.16829044873394627</v>
      </c>
      <c r="K275" s="2">
        <v>2476.37003</v>
      </c>
      <c r="L275" s="2">
        <v>3622.2869700000001</v>
      </c>
      <c r="M275" s="3">
        <f t="shared" si="19"/>
        <v>0.46274059454676886</v>
      </c>
    </row>
    <row r="276" spans="1:13" x14ac:dyDescent="0.2">
      <c r="A276" s="1" t="s">
        <v>20</v>
      </c>
      <c r="B276" s="1" t="s">
        <v>97</v>
      </c>
      <c r="C276" s="2">
        <v>0</v>
      </c>
      <c r="D276" s="2">
        <v>0</v>
      </c>
      <c r="E276" s="3" t="str">
        <f t="shared" si="16"/>
        <v/>
      </c>
      <c r="F276" s="2">
        <v>1565.5995700000001</v>
      </c>
      <c r="G276" s="2">
        <v>1847.86986</v>
      </c>
      <c r="H276" s="3">
        <f t="shared" si="17"/>
        <v>0.18029532928397507</v>
      </c>
      <c r="I276" s="2">
        <v>2414.3533499999999</v>
      </c>
      <c r="J276" s="3">
        <f t="shared" si="18"/>
        <v>-0.23463155879813524</v>
      </c>
      <c r="K276" s="2">
        <v>21833.021939999999</v>
      </c>
      <c r="L276" s="2">
        <v>25301.737069999999</v>
      </c>
      <c r="M276" s="3">
        <f t="shared" si="19"/>
        <v>0.15887471461955571</v>
      </c>
    </row>
    <row r="277" spans="1:13" x14ac:dyDescent="0.2">
      <c r="A277" s="1" t="s">
        <v>19</v>
      </c>
      <c r="B277" s="1" t="s">
        <v>97</v>
      </c>
      <c r="C277" s="2">
        <v>0</v>
      </c>
      <c r="D277" s="2">
        <v>0</v>
      </c>
      <c r="E277" s="3" t="str">
        <f t="shared" si="16"/>
        <v/>
      </c>
      <c r="F277" s="2">
        <v>111.62097</v>
      </c>
      <c r="G277" s="2">
        <v>243.83636999999999</v>
      </c>
      <c r="H277" s="3">
        <f t="shared" si="17"/>
        <v>1.184503234472877</v>
      </c>
      <c r="I277" s="2">
        <v>220.03377</v>
      </c>
      <c r="J277" s="3">
        <f t="shared" si="18"/>
        <v>0.10817703118934863</v>
      </c>
      <c r="K277" s="2">
        <v>3034.9100699999999</v>
      </c>
      <c r="L277" s="2">
        <v>3107.2221800000002</v>
      </c>
      <c r="M277" s="3">
        <f t="shared" si="19"/>
        <v>2.3826771908269428E-2</v>
      </c>
    </row>
    <row r="278" spans="1:13" x14ac:dyDescent="0.2">
      <c r="A278" s="1" t="s">
        <v>18</v>
      </c>
      <c r="B278" s="1" t="s">
        <v>97</v>
      </c>
      <c r="C278" s="2">
        <v>0</v>
      </c>
      <c r="D278" s="2">
        <v>0</v>
      </c>
      <c r="E278" s="3" t="str">
        <f t="shared" si="16"/>
        <v/>
      </c>
      <c r="F278" s="2">
        <v>0</v>
      </c>
      <c r="G278" s="2">
        <v>0.45678000000000002</v>
      </c>
      <c r="H278" s="3" t="str">
        <f t="shared" si="17"/>
        <v/>
      </c>
      <c r="I278" s="2">
        <v>0.05</v>
      </c>
      <c r="J278" s="3">
        <f t="shared" si="18"/>
        <v>8.1356000000000002</v>
      </c>
      <c r="K278" s="2">
        <v>0.29849999999999999</v>
      </c>
      <c r="L278" s="2">
        <v>29.409770000000002</v>
      </c>
      <c r="M278" s="3">
        <f t="shared" si="19"/>
        <v>97.525192629815749</v>
      </c>
    </row>
    <row r="279" spans="1:13" x14ac:dyDescent="0.2">
      <c r="A279" s="1" t="s">
        <v>17</v>
      </c>
      <c r="B279" s="1" t="s">
        <v>97</v>
      </c>
      <c r="C279" s="2">
        <v>0</v>
      </c>
      <c r="D279" s="2">
        <v>0</v>
      </c>
      <c r="E279" s="3" t="str">
        <f t="shared" si="16"/>
        <v/>
      </c>
      <c r="F279" s="2">
        <v>16490.157759999998</v>
      </c>
      <c r="G279" s="2">
        <v>12120.00678</v>
      </c>
      <c r="H279" s="3">
        <f t="shared" si="17"/>
        <v>-0.26501571686601011</v>
      </c>
      <c r="I279" s="2">
        <v>8457.8082300000005</v>
      </c>
      <c r="J279" s="3">
        <f t="shared" si="18"/>
        <v>0.43299616761350945</v>
      </c>
      <c r="K279" s="2">
        <v>130494.99008</v>
      </c>
      <c r="L279" s="2">
        <v>76626.742240000007</v>
      </c>
      <c r="M279" s="3">
        <f t="shared" si="19"/>
        <v>-0.41279935579883986</v>
      </c>
    </row>
    <row r="280" spans="1:13" x14ac:dyDescent="0.2">
      <c r="A280" s="1" t="s">
        <v>16</v>
      </c>
      <c r="B280" s="1" t="s">
        <v>97</v>
      </c>
      <c r="C280" s="2">
        <v>0</v>
      </c>
      <c r="D280" s="2">
        <v>0</v>
      </c>
      <c r="E280" s="3" t="str">
        <f t="shared" si="16"/>
        <v/>
      </c>
      <c r="F280" s="2">
        <v>0</v>
      </c>
      <c r="G280" s="2">
        <v>0</v>
      </c>
      <c r="H280" s="3" t="str">
        <f t="shared" si="17"/>
        <v/>
      </c>
      <c r="I280" s="2">
        <v>2.07619</v>
      </c>
      <c r="J280" s="3">
        <f t="shared" si="18"/>
        <v>-1</v>
      </c>
      <c r="K280" s="2">
        <v>0.30548999999999998</v>
      </c>
      <c r="L280" s="2">
        <v>4.5866499999999997</v>
      </c>
      <c r="M280" s="3">
        <f t="shared" si="19"/>
        <v>14.0140757471603</v>
      </c>
    </row>
    <row r="281" spans="1:13" x14ac:dyDescent="0.2">
      <c r="A281" s="1" t="s">
        <v>15</v>
      </c>
      <c r="B281" s="1" t="s">
        <v>97</v>
      </c>
      <c r="C281" s="2">
        <v>0</v>
      </c>
      <c r="D281" s="2">
        <v>0</v>
      </c>
      <c r="E281" s="3" t="str">
        <f t="shared" si="16"/>
        <v/>
      </c>
      <c r="F281" s="2">
        <v>0</v>
      </c>
      <c r="G281" s="2">
        <v>0</v>
      </c>
      <c r="H281" s="3" t="str">
        <f t="shared" si="17"/>
        <v/>
      </c>
      <c r="I281" s="2">
        <v>0</v>
      </c>
      <c r="J281" s="3" t="str">
        <f t="shared" si="18"/>
        <v/>
      </c>
      <c r="K281" s="2">
        <v>504.63614999999999</v>
      </c>
      <c r="L281" s="2">
        <v>144.35265999999999</v>
      </c>
      <c r="M281" s="3">
        <f t="shared" si="19"/>
        <v>-0.71394704877960091</v>
      </c>
    </row>
    <row r="282" spans="1:13" x14ac:dyDescent="0.2">
      <c r="A282" s="1" t="s">
        <v>14</v>
      </c>
      <c r="B282" s="1" t="s">
        <v>97</v>
      </c>
      <c r="C282" s="2">
        <v>0</v>
      </c>
      <c r="D282" s="2">
        <v>0</v>
      </c>
      <c r="E282" s="3" t="str">
        <f t="shared" si="16"/>
        <v/>
      </c>
      <c r="F282" s="2">
        <v>1.9597800000000001</v>
      </c>
      <c r="G282" s="2">
        <v>17.863669999999999</v>
      </c>
      <c r="H282" s="3">
        <f t="shared" si="17"/>
        <v>8.1151404749512697</v>
      </c>
      <c r="I282" s="2">
        <v>10.37036</v>
      </c>
      <c r="J282" s="3">
        <f t="shared" si="18"/>
        <v>0.72256990114132957</v>
      </c>
      <c r="K282" s="2">
        <v>40.817459999999997</v>
      </c>
      <c r="L282" s="2">
        <v>95.280379999999994</v>
      </c>
      <c r="M282" s="3">
        <f t="shared" si="19"/>
        <v>1.3343044863644136</v>
      </c>
    </row>
    <row r="283" spans="1:13" x14ac:dyDescent="0.2">
      <c r="A283" s="1" t="s">
        <v>13</v>
      </c>
      <c r="B283" s="1" t="s">
        <v>97</v>
      </c>
      <c r="C283" s="2">
        <v>128.13059000000001</v>
      </c>
      <c r="D283" s="2">
        <v>0</v>
      </c>
      <c r="E283" s="3">
        <f t="shared" si="16"/>
        <v>-1</v>
      </c>
      <c r="F283" s="2">
        <v>3577.9717599999999</v>
      </c>
      <c r="G283" s="2">
        <v>5313.4021400000001</v>
      </c>
      <c r="H283" s="3">
        <f t="shared" si="17"/>
        <v>0.48503188297942312</v>
      </c>
      <c r="I283" s="2">
        <v>4817.19553</v>
      </c>
      <c r="J283" s="3">
        <f t="shared" si="18"/>
        <v>0.10300736329048288</v>
      </c>
      <c r="K283" s="2">
        <v>47240.3989</v>
      </c>
      <c r="L283" s="2">
        <v>52229.672709999999</v>
      </c>
      <c r="M283" s="3">
        <f t="shared" si="19"/>
        <v>0.10561455716242896</v>
      </c>
    </row>
    <row r="284" spans="1:13" x14ac:dyDescent="0.2">
      <c r="A284" s="1" t="s">
        <v>12</v>
      </c>
      <c r="B284" s="1" t="s">
        <v>97</v>
      </c>
      <c r="C284" s="2">
        <v>0</v>
      </c>
      <c r="D284" s="2">
        <v>0</v>
      </c>
      <c r="E284" s="3" t="str">
        <f t="shared" si="16"/>
        <v/>
      </c>
      <c r="F284" s="2">
        <v>496.21082000000001</v>
      </c>
      <c r="G284" s="2">
        <v>509.82344000000001</v>
      </c>
      <c r="H284" s="3">
        <f t="shared" si="17"/>
        <v>2.7433138197187956E-2</v>
      </c>
      <c r="I284" s="2">
        <v>682.56077000000005</v>
      </c>
      <c r="J284" s="3">
        <f t="shared" si="18"/>
        <v>-0.2530724553654029</v>
      </c>
      <c r="K284" s="2">
        <v>8268.5829599999997</v>
      </c>
      <c r="L284" s="2">
        <v>8251.3273300000001</v>
      </c>
      <c r="M284" s="3">
        <f t="shared" si="19"/>
        <v>-2.0868908352827953E-3</v>
      </c>
    </row>
    <row r="285" spans="1:13" x14ac:dyDescent="0.2">
      <c r="A285" s="1" t="s">
        <v>11</v>
      </c>
      <c r="B285" s="1" t="s">
        <v>97</v>
      </c>
      <c r="C285" s="2">
        <v>0</v>
      </c>
      <c r="D285" s="2">
        <v>0</v>
      </c>
      <c r="E285" s="3" t="str">
        <f t="shared" si="16"/>
        <v/>
      </c>
      <c r="F285" s="2">
        <v>30.9589</v>
      </c>
      <c r="G285" s="2">
        <v>353.75286</v>
      </c>
      <c r="H285" s="3">
        <f t="shared" si="17"/>
        <v>10.426531950424595</v>
      </c>
      <c r="I285" s="2">
        <v>112.18911</v>
      </c>
      <c r="J285" s="3">
        <f t="shared" si="18"/>
        <v>2.1531835843960256</v>
      </c>
      <c r="K285" s="2">
        <v>2908.8258300000002</v>
      </c>
      <c r="L285" s="2">
        <v>2035.9369099999999</v>
      </c>
      <c r="M285" s="3">
        <f t="shared" si="19"/>
        <v>-0.30008291008609489</v>
      </c>
    </row>
    <row r="286" spans="1:13" x14ac:dyDescent="0.2">
      <c r="A286" s="1" t="s">
        <v>10</v>
      </c>
      <c r="B286" s="1" t="s">
        <v>97</v>
      </c>
      <c r="C286" s="2">
        <v>69.932400000000001</v>
      </c>
      <c r="D286" s="2">
        <v>0</v>
      </c>
      <c r="E286" s="3">
        <f t="shared" si="16"/>
        <v>-1</v>
      </c>
      <c r="F286" s="2">
        <v>885.08133999999995</v>
      </c>
      <c r="G286" s="2">
        <v>2161.5950800000001</v>
      </c>
      <c r="H286" s="3">
        <f t="shared" si="17"/>
        <v>1.4422558496149067</v>
      </c>
      <c r="I286" s="2">
        <v>1914.11229</v>
      </c>
      <c r="J286" s="3">
        <f t="shared" si="18"/>
        <v>0.12929376781756097</v>
      </c>
      <c r="K286" s="2">
        <v>13968.25482</v>
      </c>
      <c r="L286" s="2">
        <v>19345.4283</v>
      </c>
      <c r="M286" s="3">
        <f t="shared" si="19"/>
        <v>0.3849567142991166</v>
      </c>
    </row>
    <row r="287" spans="1:13" x14ac:dyDescent="0.2">
      <c r="A287" s="1" t="s">
        <v>28</v>
      </c>
      <c r="B287" s="1" t="s">
        <v>97</v>
      </c>
      <c r="C287" s="2">
        <v>0</v>
      </c>
      <c r="D287" s="2">
        <v>0</v>
      </c>
      <c r="E287" s="3" t="str">
        <f t="shared" si="16"/>
        <v/>
      </c>
      <c r="F287" s="2">
        <v>0</v>
      </c>
      <c r="G287" s="2">
        <v>7.4934700000000003</v>
      </c>
      <c r="H287" s="3" t="str">
        <f t="shared" si="17"/>
        <v/>
      </c>
      <c r="I287" s="2">
        <v>0</v>
      </c>
      <c r="J287" s="3" t="str">
        <f t="shared" si="18"/>
        <v/>
      </c>
      <c r="K287" s="2">
        <v>38.343409999999999</v>
      </c>
      <c r="L287" s="2">
        <v>40.786380000000001</v>
      </c>
      <c r="M287" s="3">
        <f t="shared" si="19"/>
        <v>6.3712903990542413E-2</v>
      </c>
    </row>
    <row r="288" spans="1:13" x14ac:dyDescent="0.2">
      <c r="A288" s="1" t="s">
        <v>9</v>
      </c>
      <c r="B288" s="1" t="s">
        <v>97</v>
      </c>
      <c r="C288" s="2">
        <v>0</v>
      </c>
      <c r="D288" s="2">
        <v>0</v>
      </c>
      <c r="E288" s="3" t="str">
        <f t="shared" si="16"/>
        <v/>
      </c>
      <c r="F288" s="2">
        <v>2367.1073200000001</v>
      </c>
      <c r="G288" s="2">
        <v>1911.70389</v>
      </c>
      <c r="H288" s="3">
        <f t="shared" si="17"/>
        <v>-0.19238816345682208</v>
      </c>
      <c r="I288" s="2">
        <v>3258.8044199999999</v>
      </c>
      <c r="J288" s="3">
        <f t="shared" si="18"/>
        <v>-0.41337262271173669</v>
      </c>
      <c r="K288" s="2">
        <v>28363.59836</v>
      </c>
      <c r="L288" s="2">
        <v>31855.396929999999</v>
      </c>
      <c r="M288" s="3">
        <f t="shared" si="19"/>
        <v>0.12310844786620367</v>
      </c>
    </row>
    <row r="289" spans="1:13" x14ac:dyDescent="0.2">
      <c r="A289" s="1" t="s">
        <v>8</v>
      </c>
      <c r="B289" s="1" t="s">
        <v>97</v>
      </c>
      <c r="C289" s="2">
        <v>0</v>
      </c>
      <c r="D289" s="2">
        <v>0</v>
      </c>
      <c r="E289" s="3" t="str">
        <f t="shared" si="16"/>
        <v/>
      </c>
      <c r="F289" s="2">
        <v>1338.7949900000001</v>
      </c>
      <c r="G289" s="2">
        <v>1947.4524100000001</v>
      </c>
      <c r="H289" s="3">
        <f t="shared" si="17"/>
        <v>0.45463078704828441</v>
      </c>
      <c r="I289" s="2">
        <v>1728.9366199999999</v>
      </c>
      <c r="J289" s="3">
        <f t="shared" si="18"/>
        <v>0.12638739180618441</v>
      </c>
      <c r="K289" s="2">
        <v>29802.234339999999</v>
      </c>
      <c r="L289" s="2">
        <v>25150.81508</v>
      </c>
      <c r="M289" s="3">
        <f t="shared" si="19"/>
        <v>-0.1560761923731655</v>
      </c>
    </row>
    <row r="290" spans="1:13" x14ac:dyDescent="0.2">
      <c r="A290" s="1" t="s">
        <v>7</v>
      </c>
      <c r="B290" s="1" t="s">
        <v>97</v>
      </c>
      <c r="C290" s="2">
        <v>0</v>
      </c>
      <c r="D290" s="2">
        <v>0</v>
      </c>
      <c r="E290" s="3" t="str">
        <f t="shared" si="16"/>
        <v/>
      </c>
      <c r="F290" s="2">
        <v>1066.09194</v>
      </c>
      <c r="G290" s="2">
        <v>1550.36535</v>
      </c>
      <c r="H290" s="3">
        <f t="shared" si="17"/>
        <v>0.45425107519338348</v>
      </c>
      <c r="I290" s="2">
        <v>1497.95444</v>
      </c>
      <c r="J290" s="3">
        <f t="shared" si="18"/>
        <v>3.4988320472550516E-2</v>
      </c>
      <c r="K290" s="2">
        <v>14208.356589999999</v>
      </c>
      <c r="L290" s="2">
        <v>15536.53062</v>
      </c>
      <c r="M290" s="3">
        <f t="shared" si="19"/>
        <v>9.3478371097103885E-2</v>
      </c>
    </row>
    <row r="291" spans="1:13" x14ac:dyDescent="0.2">
      <c r="A291" s="1" t="s">
        <v>6</v>
      </c>
      <c r="B291" s="1" t="s">
        <v>97</v>
      </c>
      <c r="C291" s="2">
        <v>0</v>
      </c>
      <c r="D291" s="2">
        <v>0</v>
      </c>
      <c r="E291" s="3" t="str">
        <f t="shared" si="16"/>
        <v/>
      </c>
      <c r="F291" s="2">
        <v>632.09457999999995</v>
      </c>
      <c r="G291" s="2">
        <v>1780.5211400000001</v>
      </c>
      <c r="H291" s="3">
        <f t="shared" si="17"/>
        <v>1.8168587365517359</v>
      </c>
      <c r="I291" s="2">
        <v>1586.4311299999999</v>
      </c>
      <c r="J291" s="3">
        <f t="shared" si="18"/>
        <v>0.12234379818303243</v>
      </c>
      <c r="K291" s="2">
        <v>14858.313679999999</v>
      </c>
      <c r="L291" s="2">
        <v>15237.214959999999</v>
      </c>
      <c r="M291" s="3">
        <f t="shared" si="19"/>
        <v>2.5500961156178725E-2</v>
      </c>
    </row>
    <row r="292" spans="1:13" x14ac:dyDescent="0.2">
      <c r="A292" s="1" t="s">
        <v>5</v>
      </c>
      <c r="B292" s="1" t="s">
        <v>97</v>
      </c>
      <c r="C292" s="2">
        <v>0</v>
      </c>
      <c r="D292" s="2">
        <v>0</v>
      </c>
      <c r="E292" s="3" t="str">
        <f t="shared" si="16"/>
        <v/>
      </c>
      <c r="F292" s="2">
        <v>0</v>
      </c>
      <c r="G292" s="2">
        <v>0</v>
      </c>
      <c r="H292" s="3" t="str">
        <f t="shared" si="17"/>
        <v/>
      </c>
      <c r="I292" s="2">
        <v>0</v>
      </c>
      <c r="J292" s="3" t="str">
        <f t="shared" si="18"/>
        <v/>
      </c>
      <c r="K292" s="2">
        <v>96.181820000000002</v>
      </c>
      <c r="L292" s="2">
        <v>1.3600399999999999</v>
      </c>
      <c r="M292" s="3">
        <f t="shared" si="19"/>
        <v>-0.98585969780983562</v>
      </c>
    </row>
    <row r="293" spans="1:13" x14ac:dyDescent="0.2">
      <c r="A293" s="1" t="s">
        <v>4</v>
      </c>
      <c r="B293" s="1" t="s">
        <v>97</v>
      </c>
      <c r="C293" s="2">
        <v>0</v>
      </c>
      <c r="D293" s="2">
        <v>0</v>
      </c>
      <c r="E293" s="3" t="str">
        <f t="shared" si="16"/>
        <v/>
      </c>
      <c r="F293" s="2">
        <v>4173.9989100000003</v>
      </c>
      <c r="G293" s="2">
        <v>3425.4833600000002</v>
      </c>
      <c r="H293" s="3">
        <f t="shared" si="17"/>
        <v>-0.17932816134827401</v>
      </c>
      <c r="I293" s="2">
        <v>3687.9475499999999</v>
      </c>
      <c r="J293" s="3">
        <f t="shared" si="18"/>
        <v>-7.1168091856403937E-2</v>
      </c>
      <c r="K293" s="2">
        <v>42536.422259999999</v>
      </c>
      <c r="L293" s="2">
        <v>46137.947119999997</v>
      </c>
      <c r="M293" s="3">
        <f t="shared" si="19"/>
        <v>8.4669200385166565E-2</v>
      </c>
    </row>
    <row r="294" spans="1:13" x14ac:dyDescent="0.2">
      <c r="A294" s="1" t="s">
        <v>24</v>
      </c>
      <c r="B294" s="1" t="s">
        <v>97</v>
      </c>
      <c r="C294" s="2">
        <v>0</v>
      </c>
      <c r="D294" s="2">
        <v>0</v>
      </c>
      <c r="E294" s="3" t="str">
        <f t="shared" si="16"/>
        <v/>
      </c>
      <c r="F294" s="2">
        <v>488.39380999999997</v>
      </c>
      <c r="G294" s="2">
        <v>889.93303000000003</v>
      </c>
      <c r="H294" s="3">
        <f t="shared" si="17"/>
        <v>0.82216279522461622</v>
      </c>
      <c r="I294" s="2">
        <v>495.91658000000001</v>
      </c>
      <c r="J294" s="3">
        <f t="shared" si="18"/>
        <v>0.79452163103722007</v>
      </c>
      <c r="K294" s="2">
        <v>7812.3302299999996</v>
      </c>
      <c r="L294" s="2">
        <v>8815.2638900000002</v>
      </c>
      <c r="M294" s="3">
        <f t="shared" si="19"/>
        <v>0.12837829821231206</v>
      </c>
    </row>
    <row r="295" spans="1:13" x14ac:dyDescent="0.2">
      <c r="A295" s="1" t="s">
        <v>3</v>
      </c>
      <c r="B295" s="1" t="s">
        <v>97</v>
      </c>
      <c r="C295" s="2">
        <v>60.549729999999997</v>
      </c>
      <c r="D295" s="2">
        <v>0</v>
      </c>
      <c r="E295" s="3">
        <f t="shared" si="16"/>
        <v>-1</v>
      </c>
      <c r="F295" s="2">
        <v>18105.660029999999</v>
      </c>
      <c r="G295" s="2">
        <v>18370.471740000001</v>
      </c>
      <c r="H295" s="3">
        <f t="shared" si="17"/>
        <v>1.4625907564884466E-2</v>
      </c>
      <c r="I295" s="2">
        <v>15807.959349999999</v>
      </c>
      <c r="J295" s="3">
        <f t="shared" si="18"/>
        <v>0.16210266823592256</v>
      </c>
      <c r="K295" s="2">
        <v>128889.54317</v>
      </c>
      <c r="L295" s="2">
        <v>171363.48118</v>
      </c>
      <c r="M295" s="3">
        <f t="shared" si="19"/>
        <v>0.32953750137804905</v>
      </c>
    </row>
    <row r="296" spans="1:13" x14ac:dyDescent="0.2">
      <c r="A296" s="1" t="s">
        <v>27</v>
      </c>
      <c r="B296" s="1" t="s">
        <v>97</v>
      </c>
      <c r="C296" s="2">
        <v>0</v>
      </c>
      <c r="D296" s="2">
        <v>0</v>
      </c>
      <c r="E296" s="3" t="str">
        <f t="shared" si="16"/>
        <v/>
      </c>
      <c r="F296" s="2">
        <v>1093.3205700000001</v>
      </c>
      <c r="G296" s="2">
        <v>1182.0758800000001</v>
      </c>
      <c r="H296" s="3">
        <f t="shared" si="17"/>
        <v>8.1179584867775878E-2</v>
      </c>
      <c r="I296" s="2">
        <v>875.42237</v>
      </c>
      <c r="J296" s="3">
        <f t="shared" si="18"/>
        <v>0.35029206530328905</v>
      </c>
      <c r="K296" s="2">
        <v>3118.1758199999999</v>
      </c>
      <c r="L296" s="2">
        <v>4012.7040000000002</v>
      </c>
      <c r="M296" s="3">
        <f t="shared" si="19"/>
        <v>0.28687547836863159</v>
      </c>
    </row>
    <row r="297" spans="1:13" x14ac:dyDescent="0.2">
      <c r="A297" s="1" t="s">
        <v>2</v>
      </c>
      <c r="B297" s="1" t="s">
        <v>97</v>
      </c>
      <c r="C297" s="2">
        <v>0</v>
      </c>
      <c r="D297" s="2">
        <v>0</v>
      </c>
      <c r="E297" s="3" t="str">
        <f t="shared" si="16"/>
        <v/>
      </c>
      <c r="F297" s="2">
        <v>309.70764000000003</v>
      </c>
      <c r="G297" s="2">
        <v>212.50577000000001</v>
      </c>
      <c r="H297" s="3">
        <f t="shared" si="17"/>
        <v>-0.31385041066471597</v>
      </c>
      <c r="I297" s="2">
        <v>349.73455999999999</v>
      </c>
      <c r="J297" s="3">
        <f t="shared" si="18"/>
        <v>-0.39237983801200538</v>
      </c>
      <c r="K297" s="2">
        <v>2119.6286300000002</v>
      </c>
      <c r="L297" s="2">
        <v>2439.1569100000002</v>
      </c>
      <c r="M297" s="3">
        <f t="shared" si="19"/>
        <v>0.15074729387855079</v>
      </c>
    </row>
    <row r="298" spans="1:13" x14ac:dyDescent="0.2">
      <c r="A298" s="1" t="s">
        <v>26</v>
      </c>
      <c r="B298" s="1" t="s">
        <v>97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0</v>
      </c>
      <c r="H298" s="3" t="str">
        <f t="shared" si="17"/>
        <v/>
      </c>
      <c r="I298" s="2">
        <v>0</v>
      </c>
      <c r="J298" s="3" t="str">
        <f t="shared" si="18"/>
        <v/>
      </c>
      <c r="K298" s="2">
        <v>34.191839999999999</v>
      </c>
      <c r="L298" s="2">
        <v>115.85324</v>
      </c>
      <c r="M298" s="3">
        <f t="shared" si="19"/>
        <v>2.3883300810953725</v>
      </c>
    </row>
    <row r="299" spans="1:13" x14ac:dyDescent="0.2">
      <c r="A299" s="1" t="s">
        <v>30</v>
      </c>
      <c r="B299" s="1" t="s">
        <v>97</v>
      </c>
      <c r="C299" s="2">
        <v>0</v>
      </c>
      <c r="D299" s="2">
        <v>0</v>
      </c>
      <c r="E299" s="3" t="str">
        <f t="shared" si="16"/>
        <v/>
      </c>
      <c r="F299" s="2">
        <v>68.346879999999999</v>
      </c>
      <c r="G299" s="2">
        <v>881.59725000000003</v>
      </c>
      <c r="H299" s="3">
        <f t="shared" si="17"/>
        <v>11.898866049189078</v>
      </c>
      <c r="I299" s="2">
        <v>38.097610000000003</v>
      </c>
      <c r="J299" s="3">
        <f t="shared" si="18"/>
        <v>22.140487027926422</v>
      </c>
      <c r="K299" s="2">
        <v>701.36694</v>
      </c>
      <c r="L299" s="2">
        <v>1217.1148499999999</v>
      </c>
      <c r="M299" s="3">
        <f t="shared" si="19"/>
        <v>0.73534676441977709</v>
      </c>
    </row>
    <row r="300" spans="1:13" x14ac:dyDescent="0.2">
      <c r="A300" s="6" t="s">
        <v>0</v>
      </c>
      <c r="B300" s="6" t="s">
        <v>97</v>
      </c>
      <c r="C300" s="5">
        <v>258.61272000000002</v>
      </c>
      <c r="D300" s="5">
        <v>0</v>
      </c>
      <c r="E300" s="4">
        <f t="shared" si="16"/>
        <v>-1</v>
      </c>
      <c r="F300" s="5">
        <v>54360.992019999998</v>
      </c>
      <c r="G300" s="5">
        <v>56995.405189999998</v>
      </c>
      <c r="H300" s="4">
        <f t="shared" si="17"/>
        <v>4.8461462385211318E-2</v>
      </c>
      <c r="I300" s="5">
        <v>49877.05128</v>
      </c>
      <c r="J300" s="4">
        <f t="shared" si="18"/>
        <v>0.14271801815305696</v>
      </c>
      <c r="K300" s="5">
        <v>521243.02941000002</v>
      </c>
      <c r="L300" s="5">
        <v>531744.67432999995</v>
      </c>
      <c r="M300" s="4">
        <f t="shared" si="19"/>
        <v>2.0147310040552258E-2</v>
      </c>
    </row>
    <row r="301" spans="1:13" x14ac:dyDescent="0.2">
      <c r="A301" s="1" t="s">
        <v>22</v>
      </c>
      <c r="B301" s="1" t="s">
        <v>96</v>
      </c>
      <c r="C301" s="2">
        <v>0</v>
      </c>
      <c r="D301" s="2">
        <v>0</v>
      </c>
      <c r="E301" s="3" t="str">
        <f t="shared" si="16"/>
        <v/>
      </c>
      <c r="F301" s="2">
        <v>0</v>
      </c>
      <c r="G301" s="2">
        <v>0</v>
      </c>
      <c r="H301" s="3" t="str">
        <f t="shared" si="17"/>
        <v/>
      </c>
      <c r="I301" s="2">
        <v>0.19</v>
      </c>
      <c r="J301" s="3">
        <f t="shared" si="18"/>
        <v>-1</v>
      </c>
      <c r="K301" s="2">
        <v>9.5736100000000004</v>
      </c>
      <c r="L301" s="2">
        <v>0.27283000000000002</v>
      </c>
      <c r="M301" s="3">
        <f t="shared" si="19"/>
        <v>-0.97150186815631723</v>
      </c>
    </row>
    <row r="302" spans="1:13" x14ac:dyDescent="0.2">
      <c r="A302" s="1" t="s">
        <v>21</v>
      </c>
      <c r="B302" s="1" t="s">
        <v>96</v>
      </c>
      <c r="C302" s="2">
        <v>0</v>
      </c>
      <c r="D302" s="2">
        <v>0</v>
      </c>
      <c r="E302" s="3" t="str">
        <f t="shared" si="16"/>
        <v/>
      </c>
      <c r="F302" s="2">
        <v>30.48443</v>
      </c>
      <c r="G302" s="2">
        <v>47.038440000000001</v>
      </c>
      <c r="H302" s="3">
        <f t="shared" si="17"/>
        <v>0.54303163943035848</v>
      </c>
      <c r="I302" s="2">
        <v>107.0742</v>
      </c>
      <c r="J302" s="3">
        <f t="shared" si="18"/>
        <v>-0.56069305210779063</v>
      </c>
      <c r="K302" s="2">
        <v>894.83218999999997</v>
      </c>
      <c r="L302" s="2">
        <v>765.30030999999997</v>
      </c>
      <c r="M302" s="3">
        <f t="shared" si="19"/>
        <v>-0.1447554987935783</v>
      </c>
    </row>
    <row r="303" spans="1:13" x14ac:dyDescent="0.2">
      <c r="A303" s="1" t="s">
        <v>20</v>
      </c>
      <c r="B303" s="1" t="s">
        <v>96</v>
      </c>
      <c r="C303" s="2">
        <v>0</v>
      </c>
      <c r="D303" s="2">
        <v>0</v>
      </c>
      <c r="E303" s="3" t="str">
        <f t="shared" si="16"/>
        <v/>
      </c>
      <c r="F303" s="2">
        <v>527.40333999999996</v>
      </c>
      <c r="G303" s="2">
        <v>410.42905000000002</v>
      </c>
      <c r="H303" s="3">
        <f t="shared" si="17"/>
        <v>-0.22179285023109629</v>
      </c>
      <c r="I303" s="2">
        <v>486.12887000000001</v>
      </c>
      <c r="J303" s="3">
        <f t="shared" si="18"/>
        <v>-0.15571965516057495</v>
      </c>
      <c r="K303" s="2">
        <v>4754.3378000000002</v>
      </c>
      <c r="L303" s="2">
        <v>5041.3761100000002</v>
      </c>
      <c r="M303" s="3">
        <f t="shared" si="19"/>
        <v>6.0373983102336437E-2</v>
      </c>
    </row>
    <row r="304" spans="1:13" x14ac:dyDescent="0.2">
      <c r="A304" s="1" t="s">
        <v>19</v>
      </c>
      <c r="B304" s="1" t="s">
        <v>96</v>
      </c>
      <c r="C304" s="2">
        <v>0</v>
      </c>
      <c r="D304" s="2">
        <v>0</v>
      </c>
      <c r="E304" s="3" t="str">
        <f t="shared" si="16"/>
        <v/>
      </c>
      <c r="F304" s="2">
        <v>23.273420000000002</v>
      </c>
      <c r="G304" s="2">
        <v>229.16091</v>
      </c>
      <c r="H304" s="3">
        <f t="shared" si="17"/>
        <v>8.8464647653847166</v>
      </c>
      <c r="I304" s="2">
        <v>270.36176</v>
      </c>
      <c r="J304" s="3">
        <f t="shared" si="18"/>
        <v>-0.15239155862870546</v>
      </c>
      <c r="K304" s="2">
        <v>1443.4213500000001</v>
      </c>
      <c r="L304" s="2">
        <v>5308.3191399999996</v>
      </c>
      <c r="M304" s="3">
        <f t="shared" si="19"/>
        <v>2.6775950002402276</v>
      </c>
    </row>
    <row r="305" spans="1:13" x14ac:dyDescent="0.2">
      <c r="A305" s="1" t="s">
        <v>17</v>
      </c>
      <c r="B305" s="1" t="s">
        <v>96</v>
      </c>
      <c r="C305" s="2">
        <v>0</v>
      </c>
      <c r="D305" s="2">
        <v>0</v>
      </c>
      <c r="E305" s="3" t="str">
        <f t="shared" si="16"/>
        <v/>
      </c>
      <c r="F305" s="2">
        <v>0</v>
      </c>
      <c r="G305" s="2">
        <v>0</v>
      </c>
      <c r="H305" s="3" t="str">
        <f t="shared" si="17"/>
        <v/>
      </c>
      <c r="I305" s="2">
        <v>1.5233300000000001</v>
      </c>
      <c r="J305" s="3">
        <f t="shared" si="18"/>
        <v>-1</v>
      </c>
      <c r="K305" s="2">
        <v>16.555890000000002</v>
      </c>
      <c r="L305" s="2">
        <v>33.890079999999998</v>
      </c>
      <c r="M305" s="3">
        <f t="shared" si="19"/>
        <v>1.047010459721585</v>
      </c>
    </row>
    <row r="306" spans="1:13" x14ac:dyDescent="0.2">
      <c r="A306" s="1" t="s">
        <v>15</v>
      </c>
      <c r="B306" s="1" t="s">
        <v>96</v>
      </c>
      <c r="C306" s="2">
        <v>0</v>
      </c>
      <c r="D306" s="2">
        <v>0</v>
      </c>
      <c r="E306" s="3" t="str">
        <f t="shared" si="16"/>
        <v/>
      </c>
      <c r="F306" s="2">
        <v>0</v>
      </c>
      <c r="G306" s="2">
        <v>0</v>
      </c>
      <c r="H306" s="3" t="str">
        <f t="shared" si="17"/>
        <v/>
      </c>
      <c r="I306" s="2">
        <v>0</v>
      </c>
      <c r="J306" s="3" t="str">
        <f t="shared" si="18"/>
        <v/>
      </c>
      <c r="K306" s="2">
        <v>0</v>
      </c>
      <c r="L306" s="2">
        <v>55</v>
      </c>
      <c r="M306" s="3" t="str">
        <f t="shared" si="19"/>
        <v/>
      </c>
    </row>
    <row r="307" spans="1:13" x14ac:dyDescent="0.2">
      <c r="A307" s="1" t="s">
        <v>14</v>
      </c>
      <c r="B307" s="1" t="s">
        <v>96</v>
      </c>
      <c r="C307" s="2">
        <v>0</v>
      </c>
      <c r="D307" s="2">
        <v>0</v>
      </c>
      <c r="E307" s="3" t="str">
        <f t="shared" si="16"/>
        <v/>
      </c>
      <c r="F307" s="2">
        <v>0</v>
      </c>
      <c r="G307" s="2">
        <v>0</v>
      </c>
      <c r="H307" s="3" t="str">
        <f t="shared" si="17"/>
        <v/>
      </c>
      <c r="I307" s="2">
        <v>5.2893400000000002</v>
      </c>
      <c r="J307" s="3">
        <f t="shared" si="18"/>
        <v>-1</v>
      </c>
      <c r="K307" s="2">
        <v>32.792940000000002</v>
      </c>
      <c r="L307" s="2">
        <v>27.803090000000001</v>
      </c>
      <c r="M307" s="3">
        <f t="shared" si="19"/>
        <v>-0.15216232518340844</v>
      </c>
    </row>
    <row r="308" spans="1:13" x14ac:dyDescent="0.2">
      <c r="A308" s="1" t="s">
        <v>13</v>
      </c>
      <c r="B308" s="1" t="s">
        <v>96</v>
      </c>
      <c r="C308" s="2">
        <v>0</v>
      </c>
      <c r="D308" s="2">
        <v>0</v>
      </c>
      <c r="E308" s="3" t="str">
        <f t="shared" si="16"/>
        <v/>
      </c>
      <c r="F308" s="2">
        <v>5.3595600000000001</v>
      </c>
      <c r="G308" s="2">
        <v>0</v>
      </c>
      <c r="H308" s="3">
        <f t="shared" si="17"/>
        <v>-1</v>
      </c>
      <c r="I308" s="2">
        <v>4.8479900000000002</v>
      </c>
      <c r="J308" s="3">
        <f t="shared" si="18"/>
        <v>-1</v>
      </c>
      <c r="K308" s="2">
        <v>2427.7144899999998</v>
      </c>
      <c r="L308" s="2">
        <v>81.857209999999995</v>
      </c>
      <c r="M308" s="3">
        <f t="shared" si="19"/>
        <v>-0.96628219243359215</v>
      </c>
    </row>
    <row r="309" spans="1:13" x14ac:dyDescent="0.2">
      <c r="A309" s="1" t="s">
        <v>12</v>
      </c>
      <c r="B309" s="1" t="s">
        <v>96</v>
      </c>
      <c r="C309" s="2">
        <v>0</v>
      </c>
      <c r="D309" s="2">
        <v>0</v>
      </c>
      <c r="E309" s="3" t="str">
        <f t="shared" si="16"/>
        <v/>
      </c>
      <c r="F309" s="2">
        <v>0</v>
      </c>
      <c r="G309" s="2">
        <v>16.77675</v>
      </c>
      <c r="H309" s="3" t="str">
        <f t="shared" si="17"/>
        <v/>
      </c>
      <c r="I309" s="2">
        <v>0</v>
      </c>
      <c r="J309" s="3" t="str">
        <f t="shared" si="18"/>
        <v/>
      </c>
      <c r="K309" s="2">
        <v>2.0093299999999998</v>
      </c>
      <c r="L309" s="2">
        <v>16.77675</v>
      </c>
      <c r="M309" s="3">
        <f t="shared" si="19"/>
        <v>7.349424932689006</v>
      </c>
    </row>
    <row r="310" spans="1:13" x14ac:dyDescent="0.2">
      <c r="A310" s="1" t="s">
        <v>11</v>
      </c>
      <c r="B310" s="1" t="s">
        <v>96</v>
      </c>
      <c r="C310" s="2">
        <v>0</v>
      </c>
      <c r="D310" s="2">
        <v>0</v>
      </c>
      <c r="E310" s="3" t="str">
        <f t="shared" si="16"/>
        <v/>
      </c>
      <c r="F310" s="2">
        <v>9.2830499999999994</v>
      </c>
      <c r="G310" s="2">
        <v>5.7133599999999998</v>
      </c>
      <c r="H310" s="3">
        <f t="shared" si="17"/>
        <v>-0.38453848681198521</v>
      </c>
      <c r="I310" s="2">
        <v>11.151289999999999</v>
      </c>
      <c r="J310" s="3">
        <f t="shared" si="18"/>
        <v>-0.4876503077222456</v>
      </c>
      <c r="K310" s="2">
        <v>339.86250999999999</v>
      </c>
      <c r="L310" s="2">
        <v>205.73237</v>
      </c>
      <c r="M310" s="3">
        <f t="shared" si="19"/>
        <v>-0.39466000530626333</v>
      </c>
    </row>
    <row r="311" spans="1:13" x14ac:dyDescent="0.2">
      <c r="A311" s="1" t="s">
        <v>10</v>
      </c>
      <c r="B311" s="1" t="s">
        <v>96</v>
      </c>
      <c r="C311" s="2">
        <v>0</v>
      </c>
      <c r="D311" s="2">
        <v>0</v>
      </c>
      <c r="E311" s="3" t="str">
        <f t="shared" si="16"/>
        <v/>
      </c>
      <c r="F311" s="2">
        <v>45.534179999999999</v>
      </c>
      <c r="G311" s="2">
        <v>155.78274999999999</v>
      </c>
      <c r="H311" s="3">
        <f t="shared" si="17"/>
        <v>2.4212266477621864</v>
      </c>
      <c r="I311" s="2">
        <v>49.540570000000002</v>
      </c>
      <c r="J311" s="3">
        <f t="shared" si="18"/>
        <v>2.1445490029686778</v>
      </c>
      <c r="K311" s="2">
        <v>547.04753000000005</v>
      </c>
      <c r="L311" s="2">
        <v>918.69390999999996</v>
      </c>
      <c r="M311" s="3">
        <f t="shared" si="19"/>
        <v>0.67936762277310692</v>
      </c>
    </row>
    <row r="312" spans="1:13" x14ac:dyDescent="0.2">
      <c r="A312" s="1" t="s">
        <v>28</v>
      </c>
      <c r="B312" s="1" t="s">
        <v>96</v>
      </c>
      <c r="C312" s="2">
        <v>0</v>
      </c>
      <c r="D312" s="2">
        <v>0</v>
      </c>
      <c r="E312" s="3" t="str">
        <f t="shared" si="16"/>
        <v/>
      </c>
      <c r="F312" s="2">
        <v>0</v>
      </c>
      <c r="G312" s="2">
        <v>0</v>
      </c>
      <c r="H312" s="3" t="str">
        <f t="shared" si="17"/>
        <v/>
      </c>
      <c r="I312" s="2">
        <v>0</v>
      </c>
      <c r="J312" s="3" t="str">
        <f t="shared" si="18"/>
        <v/>
      </c>
      <c r="K312" s="2">
        <v>0.37598999999999999</v>
      </c>
      <c r="L312" s="2">
        <v>0</v>
      </c>
      <c r="M312" s="3">
        <f t="shared" si="19"/>
        <v>-1</v>
      </c>
    </row>
    <row r="313" spans="1:13" x14ac:dyDescent="0.2">
      <c r="A313" s="1" t="s">
        <v>8</v>
      </c>
      <c r="B313" s="1" t="s">
        <v>96</v>
      </c>
      <c r="C313" s="2">
        <v>0</v>
      </c>
      <c r="D313" s="2">
        <v>0</v>
      </c>
      <c r="E313" s="3" t="str">
        <f t="shared" si="16"/>
        <v/>
      </c>
      <c r="F313" s="2">
        <v>0</v>
      </c>
      <c r="G313" s="2">
        <v>33.497999999999998</v>
      </c>
      <c r="H313" s="3" t="str">
        <f t="shared" si="17"/>
        <v/>
      </c>
      <c r="I313" s="2">
        <v>0</v>
      </c>
      <c r="J313" s="3" t="str">
        <f t="shared" si="18"/>
        <v/>
      </c>
      <c r="K313" s="2">
        <v>1.06348</v>
      </c>
      <c r="L313" s="2">
        <v>121.04096</v>
      </c>
      <c r="M313" s="3">
        <f t="shared" si="19"/>
        <v>112.81592507616504</v>
      </c>
    </row>
    <row r="314" spans="1:13" x14ac:dyDescent="0.2">
      <c r="A314" s="1" t="s">
        <v>7</v>
      </c>
      <c r="B314" s="1" t="s">
        <v>96</v>
      </c>
      <c r="C314" s="2">
        <v>0</v>
      </c>
      <c r="D314" s="2">
        <v>0</v>
      </c>
      <c r="E314" s="3" t="str">
        <f t="shared" si="16"/>
        <v/>
      </c>
      <c r="F314" s="2">
        <v>0</v>
      </c>
      <c r="G314" s="2">
        <v>0</v>
      </c>
      <c r="H314" s="3" t="str">
        <f t="shared" si="17"/>
        <v/>
      </c>
      <c r="I314" s="2">
        <v>0</v>
      </c>
      <c r="J314" s="3" t="str">
        <f t="shared" si="18"/>
        <v/>
      </c>
      <c r="K314" s="2">
        <v>5.13</v>
      </c>
      <c r="L314" s="2">
        <v>2.9712900000000002</v>
      </c>
      <c r="M314" s="3">
        <f t="shared" si="19"/>
        <v>-0.42080116959064318</v>
      </c>
    </row>
    <row r="315" spans="1:13" x14ac:dyDescent="0.2">
      <c r="A315" s="1" t="s">
        <v>6</v>
      </c>
      <c r="B315" s="1" t="s">
        <v>96</v>
      </c>
      <c r="C315" s="2">
        <v>0</v>
      </c>
      <c r="D315" s="2">
        <v>0</v>
      </c>
      <c r="E315" s="3" t="str">
        <f t="shared" si="16"/>
        <v/>
      </c>
      <c r="F315" s="2">
        <v>164.97367</v>
      </c>
      <c r="G315" s="2">
        <v>928.51369</v>
      </c>
      <c r="H315" s="3">
        <f t="shared" si="17"/>
        <v>4.6282538298384219</v>
      </c>
      <c r="I315" s="2">
        <v>361.02773999999999</v>
      </c>
      <c r="J315" s="3">
        <f t="shared" si="18"/>
        <v>1.5718624557769441</v>
      </c>
      <c r="K315" s="2">
        <v>1646.2572299999999</v>
      </c>
      <c r="L315" s="2">
        <v>3816.86202</v>
      </c>
      <c r="M315" s="3">
        <f t="shared" si="19"/>
        <v>1.3185088881887554</v>
      </c>
    </row>
    <row r="316" spans="1:13" x14ac:dyDescent="0.2">
      <c r="A316" s="1" t="s">
        <v>4</v>
      </c>
      <c r="B316" s="1" t="s">
        <v>96</v>
      </c>
      <c r="C316" s="2">
        <v>0</v>
      </c>
      <c r="D316" s="2">
        <v>0</v>
      </c>
      <c r="E316" s="3" t="str">
        <f t="shared" si="16"/>
        <v/>
      </c>
      <c r="F316" s="2">
        <v>25.630040000000001</v>
      </c>
      <c r="G316" s="2">
        <v>27.152419999999999</v>
      </c>
      <c r="H316" s="3">
        <f t="shared" si="17"/>
        <v>5.9398268594196502E-2</v>
      </c>
      <c r="I316" s="2">
        <v>32.951749999999997</v>
      </c>
      <c r="J316" s="3">
        <f t="shared" si="18"/>
        <v>-0.17599459816246477</v>
      </c>
      <c r="K316" s="2">
        <v>252.62741</v>
      </c>
      <c r="L316" s="2">
        <v>305.91372000000001</v>
      </c>
      <c r="M316" s="3">
        <f t="shared" si="19"/>
        <v>0.21092845784232206</v>
      </c>
    </row>
    <row r="317" spans="1:13" x14ac:dyDescent="0.2">
      <c r="A317" s="1" t="s">
        <v>24</v>
      </c>
      <c r="B317" s="1" t="s">
        <v>96</v>
      </c>
      <c r="C317" s="2">
        <v>0</v>
      </c>
      <c r="D317" s="2">
        <v>0</v>
      </c>
      <c r="E317" s="3" t="str">
        <f t="shared" si="16"/>
        <v/>
      </c>
      <c r="F317" s="2">
        <v>0</v>
      </c>
      <c r="G317" s="2">
        <v>0</v>
      </c>
      <c r="H317" s="3" t="str">
        <f t="shared" si="17"/>
        <v/>
      </c>
      <c r="I317" s="2">
        <v>0</v>
      </c>
      <c r="J317" s="3" t="str">
        <f t="shared" si="18"/>
        <v/>
      </c>
      <c r="K317" s="2">
        <v>108.2026</v>
      </c>
      <c r="L317" s="2">
        <v>0</v>
      </c>
      <c r="M317" s="3">
        <f t="shared" si="19"/>
        <v>-1</v>
      </c>
    </row>
    <row r="318" spans="1:13" x14ac:dyDescent="0.2">
      <c r="A318" s="1" t="s">
        <v>2</v>
      </c>
      <c r="B318" s="1" t="s">
        <v>96</v>
      </c>
      <c r="C318" s="2">
        <v>0</v>
      </c>
      <c r="D318" s="2">
        <v>0</v>
      </c>
      <c r="E318" s="3" t="str">
        <f t="shared" si="16"/>
        <v/>
      </c>
      <c r="F318" s="2">
        <v>1.153E-2</v>
      </c>
      <c r="G318" s="2">
        <v>4.7039999999999998E-2</v>
      </c>
      <c r="H318" s="3">
        <f t="shared" si="17"/>
        <v>3.079791847354727</v>
      </c>
      <c r="I318" s="2">
        <v>0.1535</v>
      </c>
      <c r="J318" s="3">
        <f t="shared" si="18"/>
        <v>-0.69355048859934854</v>
      </c>
      <c r="K318" s="2">
        <v>20.278839999999999</v>
      </c>
      <c r="L318" s="2">
        <v>21.14227</v>
      </c>
      <c r="M318" s="3">
        <f t="shared" si="19"/>
        <v>4.2577879208081093E-2</v>
      </c>
    </row>
    <row r="319" spans="1:13" x14ac:dyDescent="0.2">
      <c r="A319" s="6" t="s">
        <v>0</v>
      </c>
      <c r="B319" s="6" t="s">
        <v>96</v>
      </c>
      <c r="C319" s="5">
        <v>0</v>
      </c>
      <c r="D319" s="5">
        <v>0</v>
      </c>
      <c r="E319" s="4" t="str">
        <f t="shared" si="16"/>
        <v/>
      </c>
      <c r="F319" s="5">
        <v>831.95321999999999</v>
      </c>
      <c r="G319" s="5">
        <v>1854.11241</v>
      </c>
      <c r="H319" s="4">
        <f t="shared" si="17"/>
        <v>1.2286257994169429</v>
      </c>
      <c r="I319" s="5">
        <v>1330.2403400000001</v>
      </c>
      <c r="J319" s="4">
        <f t="shared" si="18"/>
        <v>0.39381760892922535</v>
      </c>
      <c r="K319" s="5">
        <v>12502.083189999999</v>
      </c>
      <c r="L319" s="5">
        <v>16722.95206</v>
      </c>
      <c r="M319" s="4">
        <f t="shared" si="19"/>
        <v>0.3376132445971991</v>
      </c>
    </row>
    <row r="320" spans="1:13" x14ac:dyDescent="0.2">
      <c r="A320" s="1" t="s">
        <v>22</v>
      </c>
      <c r="B320" s="1" t="s">
        <v>95</v>
      </c>
      <c r="C320" s="2">
        <v>0</v>
      </c>
      <c r="D320" s="2">
        <v>0</v>
      </c>
      <c r="E320" s="3" t="str">
        <f t="shared" si="16"/>
        <v/>
      </c>
      <c r="F320" s="2">
        <v>162.96917999999999</v>
      </c>
      <c r="G320" s="2">
        <v>170.23419999999999</v>
      </c>
      <c r="H320" s="3">
        <f t="shared" si="17"/>
        <v>4.4579103852642632E-2</v>
      </c>
      <c r="I320" s="2">
        <v>67.715410000000006</v>
      </c>
      <c r="J320" s="3">
        <f t="shared" si="18"/>
        <v>1.5139654326836385</v>
      </c>
      <c r="K320" s="2">
        <v>1499.5149899999999</v>
      </c>
      <c r="L320" s="2">
        <v>1286.63132</v>
      </c>
      <c r="M320" s="3">
        <f t="shared" si="19"/>
        <v>-0.14196835071318625</v>
      </c>
    </row>
    <row r="321" spans="1:13" x14ac:dyDescent="0.2">
      <c r="A321" s="1" t="s">
        <v>21</v>
      </c>
      <c r="B321" s="1" t="s">
        <v>95</v>
      </c>
      <c r="C321" s="2">
        <v>0</v>
      </c>
      <c r="D321" s="2">
        <v>0</v>
      </c>
      <c r="E321" s="3" t="str">
        <f t="shared" si="16"/>
        <v/>
      </c>
      <c r="F321" s="2">
        <v>682.95371999999998</v>
      </c>
      <c r="G321" s="2">
        <v>1.4177200000000001</v>
      </c>
      <c r="H321" s="3">
        <f t="shared" si="17"/>
        <v>-0.99792413459582596</v>
      </c>
      <c r="I321" s="2">
        <v>80.823139999999995</v>
      </c>
      <c r="J321" s="3">
        <f t="shared" si="18"/>
        <v>-0.98245898389990782</v>
      </c>
      <c r="K321" s="2">
        <v>2440.8086400000002</v>
      </c>
      <c r="L321" s="2">
        <v>2572.73027</v>
      </c>
      <c r="M321" s="3">
        <f t="shared" si="19"/>
        <v>5.4048329655207894E-2</v>
      </c>
    </row>
    <row r="322" spans="1:13" x14ac:dyDescent="0.2">
      <c r="A322" s="1" t="s">
        <v>20</v>
      </c>
      <c r="B322" s="1" t="s">
        <v>95</v>
      </c>
      <c r="C322" s="2">
        <v>0</v>
      </c>
      <c r="D322" s="2">
        <v>0</v>
      </c>
      <c r="E322" s="3" t="str">
        <f t="shared" si="16"/>
        <v/>
      </c>
      <c r="F322" s="2">
        <v>33.065800000000003</v>
      </c>
      <c r="G322" s="2">
        <v>113.27007999999999</v>
      </c>
      <c r="H322" s="3">
        <f t="shared" si="17"/>
        <v>2.4255962353852012</v>
      </c>
      <c r="I322" s="2">
        <v>54.628160000000001</v>
      </c>
      <c r="J322" s="3">
        <f t="shared" si="18"/>
        <v>1.0734741935294907</v>
      </c>
      <c r="K322" s="2">
        <v>1067.9813999999999</v>
      </c>
      <c r="L322" s="2">
        <v>421.12096000000003</v>
      </c>
      <c r="M322" s="3">
        <f t="shared" si="19"/>
        <v>-0.60568511773706912</v>
      </c>
    </row>
    <row r="323" spans="1:13" x14ac:dyDescent="0.2">
      <c r="A323" s="1" t="s">
        <v>19</v>
      </c>
      <c r="B323" s="1" t="s">
        <v>95</v>
      </c>
      <c r="C323" s="2">
        <v>0</v>
      </c>
      <c r="D323" s="2">
        <v>0</v>
      </c>
      <c r="E323" s="3" t="str">
        <f t="shared" si="16"/>
        <v/>
      </c>
      <c r="F323" s="2">
        <v>2.1</v>
      </c>
      <c r="G323" s="2">
        <v>0</v>
      </c>
      <c r="H323" s="3">
        <f t="shared" si="17"/>
        <v>-1</v>
      </c>
      <c r="I323" s="2">
        <v>56.505859999999998</v>
      </c>
      <c r="J323" s="3">
        <f t="shared" si="18"/>
        <v>-1</v>
      </c>
      <c r="K323" s="2">
        <v>4.0999999999999996</v>
      </c>
      <c r="L323" s="2">
        <v>114.44795000000001</v>
      </c>
      <c r="M323" s="3">
        <f t="shared" si="19"/>
        <v>26.914134146341468</v>
      </c>
    </row>
    <row r="324" spans="1:13" x14ac:dyDescent="0.2">
      <c r="A324" s="1" t="s">
        <v>18</v>
      </c>
      <c r="B324" s="1" t="s">
        <v>95</v>
      </c>
      <c r="C324" s="2">
        <v>0</v>
      </c>
      <c r="D324" s="2">
        <v>0</v>
      </c>
      <c r="E324" s="3" t="str">
        <f t="shared" si="16"/>
        <v/>
      </c>
      <c r="F324" s="2">
        <v>2.0350000000000001</v>
      </c>
      <c r="G324" s="2">
        <v>0</v>
      </c>
      <c r="H324" s="3">
        <f t="shared" si="17"/>
        <v>-1</v>
      </c>
      <c r="I324" s="2">
        <v>32.774799999999999</v>
      </c>
      <c r="J324" s="3">
        <f t="shared" si="18"/>
        <v>-1</v>
      </c>
      <c r="K324" s="2">
        <v>2.0350000000000001</v>
      </c>
      <c r="L324" s="2">
        <v>32.774799999999999</v>
      </c>
      <c r="M324" s="3">
        <f t="shared" si="19"/>
        <v>15.105552825552824</v>
      </c>
    </row>
    <row r="325" spans="1:13" x14ac:dyDescent="0.2">
      <c r="A325" s="1" t="s">
        <v>17</v>
      </c>
      <c r="B325" s="1" t="s">
        <v>95</v>
      </c>
      <c r="C325" s="2">
        <v>0</v>
      </c>
      <c r="D325" s="2">
        <v>0</v>
      </c>
      <c r="E325" s="3" t="str">
        <f t="shared" ref="E325:E388" si="20">IF(C325=0,"",(D325/C325-1))</f>
        <v/>
      </c>
      <c r="F325" s="2">
        <v>0</v>
      </c>
      <c r="G325" s="2">
        <v>46.733899999999998</v>
      </c>
      <c r="H325" s="3" t="str">
        <f t="shared" ref="H325:H388" si="21">IF(F325=0,"",(G325/F325-1))</f>
        <v/>
      </c>
      <c r="I325" s="2">
        <v>7.4036600000000004</v>
      </c>
      <c r="J325" s="3">
        <f t="shared" ref="J325:J388" si="22">IF(I325=0,"",(G325/I325-1))</f>
        <v>5.3122698773309409</v>
      </c>
      <c r="K325" s="2">
        <v>76.959230000000005</v>
      </c>
      <c r="L325" s="2">
        <v>105.07553</v>
      </c>
      <c r="M325" s="3">
        <f t="shared" ref="M325:M388" si="23">IF(K325=0,"",(L325/K325-1))</f>
        <v>0.36534019376233351</v>
      </c>
    </row>
    <row r="326" spans="1:13" x14ac:dyDescent="0.2">
      <c r="A326" s="1" t="s">
        <v>16</v>
      </c>
      <c r="B326" s="1" t="s">
        <v>95</v>
      </c>
      <c r="C326" s="2">
        <v>0</v>
      </c>
      <c r="D326" s="2">
        <v>0</v>
      </c>
      <c r="E326" s="3" t="str">
        <f t="shared" si="20"/>
        <v/>
      </c>
      <c r="F326" s="2">
        <v>0</v>
      </c>
      <c r="G326" s="2">
        <v>0</v>
      </c>
      <c r="H326" s="3" t="str">
        <f t="shared" si="21"/>
        <v/>
      </c>
      <c r="I326" s="2">
        <v>0</v>
      </c>
      <c r="J326" s="3" t="str">
        <f t="shared" si="22"/>
        <v/>
      </c>
      <c r="K326" s="2">
        <v>0</v>
      </c>
      <c r="L326" s="2">
        <v>1.8450000000000001E-2</v>
      </c>
      <c r="M326" s="3" t="str">
        <f t="shared" si="23"/>
        <v/>
      </c>
    </row>
    <row r="327" spans="1:13" x14ac:dyDescent="0.2">
      <c r="A327" s="1" t="s">
        <v>14</v>
      </c>
      <c r="B327" s="1" t="s">
        <v>95</v>
      </c>
      <c r="C327" s="2">
        <v>0</v>
      </c>
      <c r="D327" s="2">
        <v>0</v>
      </c>
      <c r="E327" s="3" t="str">
        <f t="shared" si="20"/>
        <v/>
      </c>
      <c r="F327" s="2">
        <v>0</v>
      </c>
      <c r="G327" s="2">
        <v>0</v>
      </c>
      <c r="H327" s="3" t="str">
        <f t="shared" si="21"/>
        <v/>
      </c>
      <c r="I327" s="2">
        <v>0</v>
      </c>
      <c r="J327" s="3" t="str">
        <f t="shared" si="22"/>
        <v/>
      </c>
      <c r="K327" s="2">
        <v>861.00693000000001</v>
      </c>
      <c r="L327" s="2">
        <v>254.20191</v>
      </c>
      <c r="M327" s="3">
        <f t="shared" si="23"/>
        <v>-0.70476206271649877</v>
      </c>
    </row>
    <row r="328" spans="1:13" x14ac:dyDescent="0.2">
      <c r="A328" s="1" t="s">
        <v>13</v>
      </c>
      <c r="B328" s="1" t="s">
        <v>95</v>
      </c>
      <c r="C328" s="2">
        <v>0</v>
      </c>
      <c r="D328" s="2">
        <v>0</v>
      </c>
      <c r="E328" s="3" t="str">
        <f t="shared" si="20"/>
        <v/>
      </c>
      <c r="F328" s="2">
        <v>10.87626</v>
      </c>
      <c r="G328" s="2">
        <v>41.329880000000003</v>
      </c>
      <c r="H328" s="3">
        <f t="shared" si="21"/>
        <v>2.800008458790062</v>
      </c>
      <c r="I328" s="2">
        <v>0</v>
      </c>
      <c r="J328" s="3" t="str">
        <f t="shared" si="22"/>
        <v/>
      </c>
      <c r="K328" s="2">
        <v>237.50459000000001</v>
      </c>
      <c r="L328" s="2">
        <v>517.78661999999997</v>
      </c>
      <c r="M328" s="3">
        <f t="shared" si="23"/>
        <v>1.1801120559396345</v>
      </c>
    </row>
    <row r="329" spans="1:13" x14ac:dyDescent="0.2">
      <c r="A329" s="1" t="s">
        <v>12</v>
      </c>
      <c r="B329" s="1" t="s">
        <v>95</v>
      </c>
      <c r="C329" s="2">
        <v>0</v>
      </c>
      <c r="D329" s="2">
        <v>0</v>
      </c>
      <c r="E329" s="3" t="str">
        <f t="shared" si="20"/>
        <v/>
      </c>
      <c r="F329" s="2">
        <v>136.83371</v>
      </c>
      <c r="G329" s="2">
        <v>223.26080999999999</v>
      </c>
      <c r="H329" s="3">
        <f t="shared" si="21"/>
        <v>0.63162140381927823</v>
      </c>
      <c r="I329" s="2">
        <v>115.82942</v>
      </c>
      <c r="J329" s="3">
        <f t="shared" si="22"/>
        <v>0.9274965721144075</v>
      </c>
      <c r="K329" s="2">
        <v>2364.3818099999999</v>
      </c>
      <c r="L329" s="2">
        <v>4743.06639</v>
      </c>
      <c r="M329" s="3">
        <f t="shared" si="23"/>
        <v>1.0060492640991856</v>
      </c>
    </row>
    <row r="330" spans="1:13" x14ac:dyDescent="0.2">
      <c r="A330" s="1" t="s">
        <v>11</v>
      </c>
      <c r="B330" s="1" t="s">
        <v>95</v>
      </c>
      <c r="C330" s="2">
        <v>0</v>
      </c>
      <c r="D330" s="2">
        <v>0</v>
      </c>
      <c r="E330" s="3" t="str">
        <f t="shared" si="20"/>
        <v/>
      </c>
      <c r="F330" s="2">
        <v>21.597999999999999</v>
      </c>
      <c r="G330" s="2">
        <v>23.403939999999999</v>
      </c>
      <c r="H330" s="3">
        <f t="shared" si="21"/>
        <v>8.3616075562552128E-2</v>
      </c>
      <c r="I330" s="2">
        <v>54.552500000000002</v>
      </c>
      <c r="J330" s="3">
        <f t="shared" si="22"/>
        <v>-0.57098318133907711</v>
      </c>
      <c r="K330" s="2">
        <v>376.60939999999999</v>
      </c>
      <c r="L330" s="2">
        <v>471.29660000000001</v>
      </c>
      <c r="M330" s="3">
        <f t="shared" si="23"/>
        <v>0.25142017166857755</v>
      </c>
    </row>
    <row r="331" spans="1:13" x14ac:dyDescent="0.2">
      <c r="A331" s="1" t="s">
        <v>10</v>
      </c>
      <c r="B331" s="1" t="s">
        <v>95</v>
      </c>
      <c r="C331" s="2">
        <v>0</v>
      </c>
      <c r="D331" s="2">
        <v>0</v>
      </c>
      <c r="E331" s="3" t="str">
        <f t="shared" si="20"/>
        <v/>
      </c>
      <c r="F331" s="2">
        <v>227.24510000000001</v>
      </c>
      <c r="G331" s="2">
        <v>521.92834000000005</v>
      </c>
      <c r="H331" s="3">
        <f t="shared" si="21"/>
        <v>1.2967638906185437</v>
      </c>
      <c r="I331" s="2">
        <v>308.21368000000001</v>
      </c>
      <c r="J331" s="3">
        <f t="shared" si="22"/>
        <v>0.69339771031577846</v>
      </c>
      <c r="K331" s="2">
        <v>3189.9059200000002</v>
      </c>
      <c r="L331" s="2">
        <v>7155.0149000000001</v>
      </c>
      <c r="M331" s="3">
        <f t="shared" si="23"/>
        <v>1.2430175307489946</v>
      </c>
    </row>
    <row r="332" spans="1:13" x14ac:dyDescent="0.2">
      <c r="A332" s="1" t="s">
        <v>28</v>
      </c>
      <c r="B332" s="1" t="s">
        <v>95</v>
      </c>
      <c r="C332" s="2">
        <v>0</v>
      </c>
      <c r="D332" s="2">
        <v>0</v>
      </c>
      <c r="E332" s="3" t="str">
        <f t="shared" si="20"/>
        <v/>
      </c>
      <c r="F332" s="2">
        <v>0</v>
      </c>
      <c r="G332" s="2">
        <v>1.93018</v>
      </c>
      <c r="H332" s="3" t="str">
        <f t="shared" si="21"/>
        <v/>
      </c>
      <c r="I332" s="2">
        <v>0</v>
      </c>
      <c r="J332" s="3" t="str">
        <f t="shared" si="22"/>
        <v/>
      </c>
      <c r="K332" s="2">
        <v>0</v>
      </c>
      <c r="L332" s="2">
        <v>28.007269999999998</v>
      </c>
      <c r="M332" s="3" t="str">
        <f t="shared" si="23"/>
        <v/>
      </c>
    </row>
    <row r="333" spans="1:13" x14ac:dyDescent="0.2">
      <c r="A333" s="1" t="s">
        <v>9</v>
      </c>
      <c r="B333" s="1" t="s">
        <v>95</v>
      </c>
      <c r="C333" s="2">
        <v>0</v>
      </c>
      <c r="D333" s="2">
        <v>0</v>
      </c>
      <c r="E333" s="3" t="str">
        <f t="shared" si="20"/>
        <v/>
      </c>
      <c r="F333" s="2">
        <v>529.29535999999996</v>
      </c>
      <c r="G333" s="2">
        <v>541.69370000000004</v>
      </c>
      <c r="H333" s="3">
        <f t="shared" si="21"/>
        <v>2.3424237083809141E-2</v>
      </c>
      <c r="I333" s="2">
        <v>415.99837000000002</v>
      </c>
      <c r="J333" s="3">
        <f t="shared" si="22"/>
        <v>0.30215341949536967</v>
      </c>
      <c r="K333" s="2">
        <v>7179.7996400000002</v>
      </c>
      <c r="L333" s="2">
        <v>6267.7670099999996</v>
      </c>
      <c r="M333" s="3">
        <f t="shared" si="23"/>
        <v>-0.12702758791748125</v>
      </c>
    </row>
    <row r="334" spans="1:13" x14ac:dyDescent="0.2">
      <c r="A334" s="1" t="s">
        <v>8</v>
      </c>
      <c r="B334" s="1" t="s">
        <v>95</v>
      </c>
      <c r="C334" s="2">
        <v>0</v>
      </c>
      <c r="D334" s="2">
        <v>0</v>
      </c>
      <c r="E334" s="3" t="str">
        <f t="shared" si="20"/>
        <v/>
      </c>
      <c r="F334" s="2">
        <v>59.125</v>
      </c>
      <c r="G334" s="2">
        <v>9.15733</v>
      </c>
      <c r="H334" s="3">
        <f t="shared" si="21"/>
        <v>-0.84511915433403806</v>
      </c>
      <c r="I334" s="2">
        <v>0</v>
      </c>
      <c r="J334" s="3" t="str">
        <f t="shared" si="22"/>
        <v/>
      </c>
      <c r="K334" s="2">
        <v>792.31309999999996</v>
      </c>
      <c r="L334" s="2">
        <v>482.18295999999998</v>
      </c>
      <c r="M334" s="3">
        <f t="shared" si="23"/>
        <v>-0.39142371872937609</v>
      </c>
    </row>
    <row r="335" spans="1:13" x14ac:dyDescent="0.2">
      <c r="A335" s="1" t="s">
        <v>7</v>
      </c>
      <c r="B335" s="1" t="s">
        <v>95</v>
      </c>
      <c r="C335" s="2">
        <v>0</v>
      </c>
      <c r="D335" s="2">
        <v>0</v>
      </c>
      <c r="E335" s="3" t="str">
        <f t="shared" si="20"/>
        <v/>
      </c>
      <c r="F335" s="2">
        <v>15.096</v>
      </c>
      <c r="G335" s="2">
        <v>100.51649999999999</v>
      </c>
      <c r="H335" s="3">
        <f t="shared" si="21"/>
        <v>5.6584856915739268</v>
      </c>
      <c r="I335" s="2">
        <v>139.63386</v>
      </c>
      <c r="J335" s="3">
        <f t="shared" si="22"/>
        <v>-0.28014236661508896</v>
      </c>
      <c r="K335" s="2">
        <v>1936.07447</v>
      </c>
      <c r="L335" s="2">
        <v>2580.2480500000001</v>
      </c>
      <c r="M335" s="3">
        <f t="shared" si="23"/>
        <v>0.33272148875554364</v>
      </c>
    </row>
    <row r="336" spans="1:13" x14ac:dyDescent="0.2">
      <c r="A336" s="1" t="s">
        <v>6</v>
      </c>
      <c r="B336" s="1" t="s">
        <v>95</v>
      </c>
      <c r="C336" s="2">
        <v>0</v>
      </c>
      <c r="D336" s="2">
        <v>0</v>
      </c>
      <c r="E336" s="3" t="str">
        <f t="shared" si="20"/>
        <v/>
      </c>
      <c r="F336" s="2">
        <v>20.10885</v>
      </c>
      <c r="G336" s="2">
        <v>38.684249999999999</v>
      </c>
      <c r="H336" s="3">
        <f t="shared" si="21"/>
        <v>0.92374253127354367</v>
      </c>
      <c r="I336" s="2">
        <v>89.7376</v>
      </c>
      <c r="J336" s="3">
        <f t="shared" si="22"/>
        <v>-0.5689181569375602</v>
      </c>
      <c r="K336" s="2">
        <v>944.09247000000005</v>
      </c>
      <c r="L336" s="2">
        <v>1015.26215</v>
      </c>
      <c r="M336" s="3">
        <f t="shared" si="23"/>
        <v>7.5384225869315591E-2</v>
      </c>
    </row>
    <row r="337" spans="1:13" x14ac:dyDescent="0.2">
      <c r="A337" s="1" t="s">
        <v>5</v>
      </c>
      <c r="B337" s="1" t="s">
        <v>95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0</v>
      </c>
      <c r="H337" s="3" t="str">
        <f t="shared" si="21"/>
        <v/>
      </c>
      <c r="I337" s="2">
        <v>0</v>
      </c>
      <c r="J337" s="3" t="str">
        <f t="shared" si="22"/>
        <v/>
      </c>
      <c r="K337" s="2">
        <v>122.40964</v>
      </c>
      <c r="L337" s="2">
        <v>454.44716</v>
      </c>
      <c r="M337" s="3">
        <f t="shared" si="23"/>
        <v>2.7125112041829387</v>
      </c>
    </row>
    <row r="338" spans="1:13" x14ac:dyDescent="0.2">
      <c r="A338" s="1" t="s">
        <v>4</v>
      </c>
      <c r="B338" s="1" t="s">
        <v>95</v>
      </c>
      <c r="C338" s="2">
        <v>0</v>
      </c>
      <c r="D338" s="2">
        <v>0</v>
      </c>
      <c r="E338" s="3" t="str">
        <f t="shared" si="20"/>
        <v/>
      </c>
      <c r="F338" s="2">
        <v>0</v>
      </c>
      <c r="G338" s="2">
        <v>0</v>
      </c>
      <c r="H338" s="3" t="str">
        <f t="shared" si="21"/>
        <v/>
      </c>
      <c r="I338" s="2">
        <v>0</v>
      </c>
      <c r="J338" s="3" t="str">
        <f t="shared" si="22"/>
        <v/>
      </c>
      <c r="K338" s="2">
        <v>503.19072999999997</v>
      </c>
      <c r="L338" s="2">
        <v>33.291359999999997</v>
      </c>
      <c r="M338" s="3">
        <f t="shared" si="23"/>
        <v>-0.93383948070744471</v>
      </c>
    </row>
    <row r="339" spans="1:13" x14ac:dyDescent="0.2">
      <c r="A339" s="1" t="s">
        <v>3</v>
      </c>
      <c r="B339" s="1" t="s">
        <v>95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51.49127</v>
      </c>
      <c r="H339" s="3" t="str">
        <f t="shared" si="21"/>
        <v/>
      </c>
      <c r="I339" s="2">
        <v>31.12293</v>
      </c>
      <c r="J339" s="3">
        <f t="shared" si="22"/>
        <v>0.65444802272793723</v>
      </c>
      <c r="K339" s="2">
        <v>0</v>
      </c>
      <c r="L339" s="2">
        <v>140.72856999999999</v>
      </c>
      <c r="M339" s="3" t="str">
        <f t="shared" si="23"/>
        <v/>
      </c>
    </row>
    <row r="340" spans="1:13" x14ac:dyDescent="0.2">
      <c r="A340" s="1" t="s">
        <v>2</v>
      </c>
      <c r="B340" s="1" t="s">
        <v>95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0</v>
      </c>
      <c r="H340" s="3" t="str">
        <f t="shared" si="21"/>
        <v/>
      </c>
      <c r="I340" s="2">
        <v>0</v>
      </c>
      <c r="J340" s="3" t="str">
        <f t="shared" si="22"/>
        <v/>
      </c>
      <c r="K340" s="2">
        <v>1.1108199999999999</v>
      </c>
      <c r="L340" s="2">
        <v>1.1963299999999999</v>
      </c>
      <c r="M340" s="3">
        <f t="shared" si="23"/>
        <v>7.6979168542158138E-2</v>
      </c>
    </row>
    <row r="341" spans="1:13" x14ac:dyDescent="0.2">
      <c r="A341" s="1" t="s">
        <v>26</v>
      </c>
      <c r="B341" s="1" t="s">
        <v>95</v>
      </c>
      <c r="C341" s="2">
        <v>0</v>
      </c>
      <c r="D341" s="2">
        <v>0</v>
      </c>
      <c r="E341" s="3" t="str">
        <f t="shared" si="20"/>
        <v/>
      </c>
      <c r="F341" s="2">
        <v>83.125</v>
      </c>
      <c r="G341" s="2">
        <v>80.631249999999994</v>
      </c>
      <c r="H341" s="3">
        <f t="shared" si="21"/>
        <v>-3.0000000000000027E-2</v>
      </c>
      <c r="I341" s="2">
        <v>127.538</v>
      </c>
      <c r="J341" s="3">
        <f t="shared" si="22"/>
        <v>-0.36778646364220857</v>
      </c>
      <c r="K341" s="2">
        <v>969.66499999999996</v>
      </c>
      <c r="L341" s="2">
        <v>394.84424999999999</v>
      </c>
      <c r="M341" s="3">
        <f t="shared" si="23"/>
        <v>-0.59280344242599248</v>
      </c>
    </row>
    <row r="342" spans="1:13" x14ac:dyDescent="0.2">
      <c r="A342" s="1" t="s">
        <v>30</v>
      </c>
      <c r="B342" s="1" t="s">
        <v>95</v>
      </c>
      <c r="C342" s="2">
        <v>0</v>
      </c>
      <c r="D342" s="2">
        <v>0</v>
      </c>
      <c r="E342" s="3" t="str">
        <f t="shared" si="20"/>
        <v/>
      </c>
      <c r="F342" s="2">
        <v>148.93</v>
      </c>
      <c r="G342" s="2">
        <v>338.89179000000001</v>
      </c>
      <c r="H342" s="3">
        <f t="shared" si="21"/>
        <v>1.2755105754381253</v>
      </c>
      <c r="I342" s="2">
        <v>270.74061</v>
      </c>
      <c r="J342" s="3">
        <f t="shared" si="22"/>
        <v>0.25172130623477584</v>
      </c>
      <c r="K342" s="2">
        <v>1597.6891499999999</v>
      </c>
      <c r="L342" s="2">
        <v>2063.0358999999999</v>
      </c>
      <c r="M342" s="3">
        <f t="shared" si="23"/>
        <v>0.2912623835493906</v>
      </c>
    </row>
    <row r="343" spans="1:13" x14ac:dyDescent="0.2">
      <c r="A343" s="6" t="s">
        <v>0</v>
      </c>
      <c r="B343" s="6" t="s">
        <v>95</v>
      </c>
      <c r="C343" s="5">
        <v>0</v>
      </c>
      <c r="D343" s="5">
        <v>0</v>
      </c>
      <c r="E343" s="4" t="str">
        <f t="shared" si="20"/>
        <v/>
      </c>
      <c r="F343" s="5">
        <v>2135.35698</v>
      </c>
      <c r="G343" s="5">
        <v>2304.5751399999999</v>
      </c>
      <c r="H343" s="4">
        <f t="shared" si="21"/>
        <v>7.924584113331723E-2</v>
      </c>
      <c r="I343" s="5">
        <v>1853.2180000000001</v>
      </c>
      <c r="J343" s="4">
        <f t="shared" si="22"/>
        <v>0.24355318154690919</v>
      </c>
      <c r="K343" s="5">
        <v>26167.15293</v>
      </c>
      <c r="L343" s="5">
        <v>31135.17671</v>
      </c>
      <c r="M343" s="4">
        <f t="shared" si="23"/>
        <v>0.18985725322468228</v>
      </c>
    </row>
    <row r="344" spans="1:13" x14ac:dyDescent="0.2">
      <c r="A344" s="1" t="s">
        <v>21</v>
      </c>
      <c r="B344" s="1" t="s">
        <v>94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0</v>
      </c>
      <c r="H344" s="3" t="str">
        <f t="shared" si="21"/>
        <v/>
      </c>
      <c r="I344" s="2">
        <v>0</v>
      </c>
      <c r="J344" s="3" t="str">
        <f t="shared" si="22"/>
        <v/>
      </c>
      <c r="K344" s="2">
        <v>0</v>
      </c>
      <c r="L344" s="2">
        <v>1.72394</v>
      </c>
      <c r="M344" s="3" t="str">
        <f t="shared" si="23"/>
        <v/>
      </c>
    </row>
    <row r="345" spans="1:13" x14ac:dyDescent="0.2">
      <c r="A345" s="1" t="s">
        <v>17</v>
      </c>
      <c r="B345" s="1" t="s">
        <v>94</v>
      </c>
      <c r="C345" s="2">
        <v>0</v>
      </c>
      <c r="D345" s="2">
        <v>0</v>
      </c>
      <c r="E345" s="3" t="str">
        <f t="shared" si="20"/>
        <v/>
      </c>
      <c r="F345" s="2">
        <v>0</v>
      </c>
      <c r="G345" s="2">
        <v>0</v>
      </c>
      <c r="H345" s="3" t="str">
        <f t="shared" si="21"/>
        <v/>
      </c>
      <c r="I345" s="2">
        <v>0</v>
      </c>
      <c r="J345" s="3" t="str">
        <f t="shared" si="22"/>
        <v/>
      </c>
      <c r="K345" s="2">
        <v>0.46196999999999999</v>
      </c>
      <c r="L345" s="2">
        <v>0</v>
      </c>
      <c r="M345" s="3">
        <f t="shared" si="23"/>
        <v>-1</v>
      </c>
    </row>
    <row r="346" spans="1:13" x14ac:dyDescent="0.2">
      <c r="A346" s="1" t="s">
        <v>14</v>
      </c>
      <c r="B346" s="1" t="s">
        <v>94</v>
      </c>
      <c r="C346" s="2">
        <v>0</v>
      </c>
      <c r="D346" s="2">
        <v>0</v>
      </c>
      <c r="E346" s="3" t="str">
        <f t="shared" si="20"/>
        <v/>
      </c>
      <c r="F346" s="2">
        <v>0</v>
      </c>
      <c r="G346" s="2">
        <v>0</v>
      </c>
      <c r="H346" s="3" t="str">
        <f t="shared" si="21"/>
        <v/>
      </c>
      <c r="I346" s="2">
        <v>0</v>
      </c>
      <c r="J346" s="3" t="str">
        <f t="shared" si="22"/>
        <v/>
      </c>
      <c r="K346" s="2">
        <v>0.45967000000000002</v>
      </c>
      <c r="L346" s="2">
        <v>0</v>
      </c>
      <c r="M346" s="3">
        <f t="shared" si="23"/>
        <v>-1</v>
      </c>
    </row>
    <row r="347" spans="1:13" x14ac:dyDescent="0.2">
      <c r="A347" s="1" t="s">
        <v>13</v>
      </c>
      <c r="B347" s="1" t="s">
        <v>94</v>
      </c>
      <c r="C347" s="2">
        <v>0</v>
      </c>
      <c r="D347" s="2">
        <v>0</v>
      </c>
      <c r="E347" s="3" t="str">
        <f t="shared" si="20"/>
        <v/>
      </c>
      <c r="F347" s="2">
        <v>0</v>
      </c>
      <c r="G347" s="2">
        <v>0</v>
      </c>
      <c r="H347" s="3" t="str">
        <f t="shared" si="21"/>
        <v/>
      </c>
      <c r="I347" s="2">
        <v>0</v>
      </c>
      <c r="J347" s="3" t="str">
        <f t="shared" si="22"/>
        <v/>
      </c>
      <c r="K347" s="2">
        <v>8.6725899999999996</v>
      </c>
      <c r="L347" s="2">
        <v>0</v>
      </c>
      <c r="M347" s="3">
        <f t="shared" si="23"/>
        <v>-1</v>
      </c>
    </row>
    <row r="348" spans="1:13" x14ac:dyDescent="0.2">
      <c r="A348" s="1" t="s">
        <v>10</v>
      </c>
      <c r="B348" s="1" t="s">
        <v>94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0</v>
      </c>
      <c r="H348" s="3" t="str">
        <f t="shared" si="21"/>
        <v/>
      </c>
      <c r="I348" s="2">
        <v>0</v>
      </c>
      <c r="J348" s="3" t="str">
        <f t="shared" si="22"/>
        <v/>
      </c>
      <c r="K348" s="2">
        <v>2.6309300000000002</v>
      </c>
      <c r="L348" s="2">
        <v>0</v>
      </c>
      <c r="M348" s="3">
        <f t="shared" si="23"/>
        <v>-1</v>
      </c>
    </row>
    <row r="349" spans="1:13" x14ac:dyDescent="0.2">
      <c r="A349" s="1" t="s">
        <v>9</v>
      </c>
      <c r="B349" s="1" t="s">
        <v>94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27.431519999999999</v>
      </c>
      <c r="H349" s="3" t="str">
        <f t="shared" si="21"/>
        <v/>
      </c>
      <c r="I349" s="2">
        <v>0</v>
      </c>
      <c r="J349" s="3" t="str">
        <f t="shared" si="22"/>
        <v/>
      </c>
      <c r="K349" s="2">
        <v>0</v>
      </c>
      <c r="L349" s="2">
        <v>115.62457999999999</v>
      </c>
      <c r="M349" s="3" t="str">
        <f t="shared" si="23"/>
        <v/>
      </c>
    </row>
    <row r="350" spans="1:13" x14ac:dyDescent="0.2">
      <c r="A350" s="1" t="s">
        <v>8</v>
      </c>
      <c r="B350" s="1" t="s">
        <v>94</v>
      </c>
      <c r="C350" s="2">
        <v>0</v>
      </c>
      <c r="D350" s="2">
        <v>0</v>
      </c>
      <c r="E350" s="3" t="str">
        <f t="shared" si="20"/>
        <v/>
      </c>
      <c r="F350" s="2">
        <v>0</v>
      </c>
      <c r="G350" s="2">
        <v>0</v>
      </c>
      <c r="H350" s="3" t="str">
        <f t="shared" si="21"/>
        <v/>
      </c>
      <c r="I350" s="2">
        <v>0</v>
      </c>
      <c r="J350" s="3" t="str">
        <f t="shared" si="22"/>
        <v/>
      </c>
      <c r="K350" s="2">
        <v>0.63205</v>
      </c>
      <c r="L350" s="2">
        <v>0</v>
      </c>
      <c r="M350" s="3">
        <f t="shared" si="23"/>
        <v>-1</v>
      </c>
    </row>
    <row r="351" spans="1:13" x14ac:dyDescent="0.2">
      <c r="A351" s="1" t="s">
        <v>6</v>
      </c>
      <c r="B351" s="1" t="s">
        <v>94</v>
      </c>
      <c r="C351" s="2">
        <v>0</v>
      </c>
      <c r="D351" s="2">
        <v>0</v>
      </c>
      <c r="E351" s="3" t="str">
        <f t="shared" si="20"/>
        <v/>
      </c>
      <c r="F351" s="2">
        <v>0</v>
      </c>
      <c r="G351" s="2">
        <v>0</v>
      </c>
      <c r="H351" s="3" t="str">
        <f t="shared" si="21"/>
        <v/>
      </c>
      <c r="I351" s="2">
        <v>0</v>
      </c>
      <c r="J351" s="3" t="str">
        <f t="shared" si="22"/>
        <v/>
      </c>
      <c r="K351" s="2">
        <v>9.9720000000000003E-2</v>
      </c>
      <c r="L351" s="2">
        <v>0</v>
      </c>
      <c r="M351" s="3">
        <f t="shared" si="23"/>
        <v>-1</v>
      </c>
    </row>
    <row r="352" spans="1:13" x14ac:dyDescent="0.2">
      <c r="A352" s="1" t="s">
        <v>4</v>
      </c>
      <c r="B352" s="1" t="s">
        <v>94</v>
      </c>
      <c r="C352" s="2">
        <v>0</v>
      </c>
      <c r="D352" s="2">
        <v>0</v>
      </c>
      <c r="E352" s="3" t="str">
        <f t="shared" si="20"/>
        <v/>
      </c>
      <c r="F352" s="2">
        <v>0</v>
      </c>
      <c r="G352" s="2">
        <v>0</v>
      </c>
      <c r="H352" s="3" t="str">
        <f t="shared" si="21"/>
        <v/>
      </c>
      <c r="I352" s="2">
        <v>0</v>
      </c>
      <c r="J352" s="3" t="str">
        <f t="shared" si="22"/>
        <v/>
      </c>
      <c r="K352" s="2">
        <v>6900.7424499999997</v>
      </c>
      <c r="L352" s="2">
        <v>0</v>
      </c>
      <c r="M352" s="3">
        <f t="shared" si="23"/>
        <v>-1</v>
      </c>
    </row>
    <row r="353" spans="1:13" x14ac:dyDescent="0.2">
      <c r="A353" s="6" t="s">
        <v>0</v>
      </c>
      <c r="B353" s="6" t="s">
        <v>94</v>
      </c>
      <c r="C353" s="5">
        <v>0</v>
      </c>
      <c r="D353" s="5">
        <v>0</v>
      </c>
      <c r="E353" s="4" t="str">
        <f t="shared" si="20"/>
        <v/>
      </c>
      <c r="F353" s="5">
        <v>0</v>
      </c>
      <c r="G353" s="5">
        <v>27.431519999999999</v>
      </c>
      <c r="H353" s="4" t="str">
        <f t="shared" si="21"/>
        <v/>
      </c>
      <c r="I353" s="5">
        <v>0</v>
      </c>
      <c r="J353" s="4" t="str">
        <f t="shared" si="22"/>
        <v/>
      </c>
      <c r="K353" s="5">
        <v>6913.69938</v>
      </c>
      <c r="L353" s="5">
        <v>117.34851999999999</v>
      </c>
      <c r="M353" s="4">
        <f t="shared" si="23"/>
        <v>-0.98302666726594068</v>
      </c>
    </row>
    <row r="354" spans="1:13" x14ac:dyDescent="0.2">
      <c r="A354" s="1" t="s">
        <v>22</v>
      </c>
      <c r="B354" s="1" t="s">
        <v>93</v>
      </c>
      <c r="C354" s="2">
        <v>0</v>
      </c>
      <c r="D354" s="2">
        <v>0</v>
      </c>
      <c r="E354" s="3" t="str">
        <f t="shared" si="20"/>
        <v/>
      </c>
      <c r="F354" s="2">
        <v>0</v>
      </c>
      <c r="G354" s="2">
        <v>0</v>
      </c>
      <c r="H354" s="3" t="str">
        <f t="shared" si="21"/>
        <v/>
      </c>
      <c r="I354" s="2">
        <v>0</v>
      </c>
      <c r="J354" s="3" t="str">
        <f t="shared" si="22"/>
        <v/>
      </c>
      <c r="K354" s="2">
        <v>145.90190000000001</v>
      </c>
      <c r="L354" s="2">
        <v>127.12268</v>
      </c>
      <c r="M354" s="3">
        <f t="shared" si="23"/>
        <v>-0.12871127792030135</v>
      </c>
    </row>
    <row r="355" spans="1:13" x14ac:dyDescent="0.2">
      <c r="A355" s="1" t="s">
        <v>21</v>
      </c>
      <c r="B355" s="1" t="s">
        <v>93</v>
      </c>
      <c r="C355" s="2">
        <v>0</v>
      </c>
      <c r="D355" s="2">
        <v>0</v>
      </c>
      <c r="E355" s="3" t="str">
        <f t="shared" si="20"/>
        <v/>
      </c>
      <c r="F355" s="2">
        <v>2180.0654500000001</v>
      </c>
      <c r="G355" s="2">
        <v>2258.0432500000002</v>
      </c>
      <c r="H355" s="3">
        <f t="shared" si="21"/>
        <v>3.5768559150368695E-2</v>
      </c>
      <c r="I355" s="2">
        <v>3112.93217</v>
      </c>
      <c r="J355" s="3">
        <f t="shared" si="22"/>
        <v>-0.27462497520464757</v>
      </c>
      <c r="K355" s="2">
        <v>32188.81494</v>
      </c>
      <c r="L355" s="2">
        <v>30971.057430000001</v>
      </c>
      <c r="M355" s="3">
        <f t="shared" si="23"/>
        <v>-3.783169750952009E-2</v>
      </c>
    </row>
    <row r="356" spans="1:13" x14ac:dyDescent="0.2">
      <c r="A356" s="1" t="s">
        <v>20</v>
      </c>
      <c r="B356" s="1" t="s">
        <v>93</v>
      </c>
      <c r="C356" s="2">
        <v>0</v>
      </c>
      <c r="D356" s="2">
        <v>0</v>
      </c>
      <c r="E356" s="3" t="str">
        <f t="shared" si="20"/>
        <v/>
      </c>
      <c r="F356" s="2">
        <v>1268.6293000000001</v>
      </c>
      <c r="G356" s="2">
        <v>2514.3367899999998</v>
      </c>
      <c r="H356" s="3">
        <f t="shared" si="21"/>
        <v>0.98193182988915662</v>
      </c>
      <c r="I356" s="2">
        <v>2990.7774599999998</v>
      </c>
      <c r="J356" s="3">
        <f t="shared" si="22"/>
        <v>-0.15930328363515223</v>
      </c>
      <c r="K356" s="2">
        <v>27308.747660000001</v>
      </c>
      <c r="L356" s="2">
        <v>36449.826269999998</v>
      </c>
      <c r="M356" s="3">
        <f t="shared" si="23"/>
        <v>0.33473078750473895</v>
      </c>
    </row>
    <row r="357" spans="1:13" x14ac:dyDescent="0.2">
      <c r="A357" s="1" t="s">
        <v>19</v>
      </c>
      <c r="B357" s="1" t="s">
        <v>93</v>
      </c>
      <c r="C357" s="2">
        <v>0</v>
      </c>
      <c r="D357" s="2">
        <v>0</v>
      </c>
      <c r="E357" s="3" t="str">
        <f t="shared" si="20"/>
        <v/>
      </c>
      <c r="F357" s="2">
        <v>0</v>
      </c>
      <c r="G357" s="2">
        <v>0</v>
      </c>
      <c r="H357" s="3" t="str">
        <f t="shared" si="21"/>
        <v/>
      </c>
      <c r="I357" s="2">
        <v>0</v>
      </c>
      <c r="J357" s="3" t="str">
        <f t="shared" si="22"/>
        <v/>
      </c>
      <c r="K357" s="2">
        <v>8.6569999999999994E-2</v>
      </c>
      <c r="L357" s="2">
        <v>0</v>
      </c>
      <c r="M357" s="3">
        <f t="shared" si="23"/>
        <v>-1</v>
      </c>
    </row>
    <row r="358" spans="1:13" x14ac:dyDescent="0.2">
      <c r="A358" s="1" t="s">
        <v>18</v>
      </c>
      <c r="B358" s="1" t="s">
        <v>93</v>
      </c>
      <c r="C358" s="2">
        <v>0</v>
      </c>
      <c r="D358" s="2">
        <v>0</v>
      </c>
      <c r="E358" s="3" t="str">
        <f t="shared" si="20"/>
        <v/>
      </c>
      <c r="F358" s="2">
        <v>0</v>
      </c>
      <c r="G358" s="2">
        <v>0</v>
      </c>
      <c r="H358" s="3" t="str">
        <f t="shared" si="21"/>
        <v/>
      </c>
      <c r="I358" s="2">
        <v>0</v>
      </c>
      <c r="J358" s="3" t="str">
        <f t="shared" si="22"/>
        <v/>
      </c>
      <c r="K358" s="2">
        <v>0</v>
      </c>
      <c r="L358" s="2">
        <v>0.60433000000000003</v>
      </c>
      <c r="M358" s="3" t="str">
        <f t="shared" si="23"/>
        <v/>
      </c>
    </row>
    <row r="359" spans="1:13" x14ac:dyDescent="0.2">
      <c r="A359" s="1" t="s">
        <v>17</v>
      </c>
      <c r="B359" s="1" t="s">
        <v>93</v>
      </c>
      <c r="C359" s="2">
        <v>0</v>
      </c>
      <c r="D359" s="2">
        <v>0</v>
      </c>
      <c r="E359" s="3" t="str">
        <f t="shared" si="20"/>
        <v/>
      </c>
      <c r="F359" s="2">
        <v>0.83804999999999996</v>
      </c>
      <c r="G359" s="2">
        <v>14.581020000000001</v>
      </c>
      <c r="H359" s="3">
        <f t="shared" si="21"/>
        <v>16.398747091462326</v>
      </c>
      <c r="I359" s="2">
        <v>2.0649999999999999</v>
      </c>
      <c r="J359" s="3">
        <f t="shared" si="22"/>
        <v>6.0610266343825669</v>
      </c>
      <c r="K359" s="2">
        <v>34.430529999999997</v>
      </c>
      <c r="L359" s="2">
        <v>56.033450000000002</v>
      </c>
      <c r="M359" s="3">
        <f t="shared" si="23"/>
        <v>0.62743501189206219</v>
      </c>
    </row>
    <row r="360" spans="1:13" x14ac:dyDescent="0.2">
      <c r="A360" s="1" t="s">
        <v>13</v>
      </c>
      <c r="B360" s="1" t="s">
        <v>93</v>
      </c>
      <c r="C360" s="2">
        <v>0</v>
      </c>
      <c r="D360" s="2">
        <v>0</v>
      </c>
      <c r="E360" s="3" t="str">
        <f t="shared" si="20"/>
        <v/>
      </c>
      <c r="F360" s="2">
        <v>0.312</v>
      </c>
      <c r="G360" s="2">
        <v>0.05</v>
      </c>
      <c r="H360" s="3">
        <f t="shared" si="21"/>
        <v>-0.83974358974358976</v>
      </c>
      <c r="I360" s="2">
        <v>0.1</v>
      </c>
      <c r="J360" s="3">
        <f t="shared" si="22"/>
        <v>-0.5</v>
      </c>
      <c r="K360" s="2">
        <v>1.1918</v>
      </c>
      <c r="L360" s="2">
        <v>5.4161400000000004</v>
      </c>
      <c r="M360" s="3">
        <f t="shared" si="23"/>
        <v>3.5445041114280924</v>
      </c>
    </row>
    <row r="361" spans="1:13" x14ac:dyDescent="0.2">
      <c r="A361" s="1" t="s">
        <v>12</v>
      </c>
      <c r="B361" s="1" t="s">
        <v>93</v>
      </c>
      <c r="C361" s="2">
        <v>0</v>
      </c>
      <c r="D361" s="2">
        <v>0</v>
      </c>
      <c r="E361" s="3" t="str">
        <f t="shared" si="20"/>
        <v/>
      </c>
      <c r="F361" s="2">
        <v>905.95587999999998</v>
      </c>
      <c r="G361" s="2">
        <v>653.26715999999999</v>
      </c>
      <c r="H361" s="3">
        <f t="shared" si="21"/>
        <v>-0.27891945466483425</v>
      </c>
      <c r="I361" s="2">
        <v>1609.4184600000001</v>
      </c>
      <c r="J361" s="3">
        <f t="shared" si="22"/>
        <v>-0.59409738595890094</v>
      </c>
      <c r="K361" s="2">
        <v>11926.148359999999</v>
      </c>
      <c r="L361" s="2">
        <v>9052.4190899999994</v>
      </c>
      <c r="M361" s="3">
        <f t="shared" si="23"/>
        <v>-0.24096038245158979</v>
      </c>
    </row>
    <row r="362" spans="1:13" x14ac:dyDescent="0.2">
      <c r="A362" s="1" t="s">
        <v>11</v>
      </c>
      <c r="B362" s="1" t="s">
        <v>93</v>
      </c>
      <c r="C362" s="2">
        <v>0</v>
      </c>
      <c r="D362" s="2">
        <v>0</v>
      </c>
      <c r="E362" s="3" t="str">
        <f t="shared" si="20"/>
        <v/>
      </c>
      <c r="F362" s="2">
        <v>2.4128099999999999</v>
      </c>
      <c r="G362" s="2">
        <v>0</v>
      </c>
      <c r="H362" s="3">
        <f t="shared" si="21"/>
        <v>-1</v>
      </c>
      <c r="I362" s="2">
        <v>0</v>
      </c>
      <c r="J362" s="3" t="str">
        <f t="shared" si="22"/>
        <v/>
      </c>
      <c r="K362" s="2">
        <v>23.784890000000001</v>
      </c>
      <c r="L362" s="2">
        <v>19.724930000000001</v>
      </c>
      <c r="M362" s="3">
        <f t="shared" si="23"/>
        <v>-0.17069492438266476</v>
      </c>
    </row>
    <row r="363" spans="1:13" x14ac:dyDescent="0.2">
      <c r="A363" s="1" t="s">
        <v>10</v>
      </c>
      <c r="B363" s="1" t="s">
        <v>93</v>
      </c>
      <c r="C363" s="2">
        <v>0</v>
      </c>
      <c r="D363" s="2">
        <v>0</v>
      </c>
      <c r="E363" s="3" t="str">
        <f t="shared" si="20"/>
        <v/>
      </c>
      <c r="F363" s="2">
        <v>7.3040399999999996</v>
      </c>
      <c r="G363" s="2">
        <v>11.147959999999999</v>
      </c>
      <c r="H363" s="3">
        <f t="shared" si="21"/>
        <v>0.5262731310343316</v>
      </c>
      <c r="I363" s="2">
        <v>2.4649999999999999</v>
      </c>
      <c r="J363" s="3">
        <f t="shared" si="22"/>
        <v>3.5224989858012172</v>
      </c>
      <c r="K363" s="2">
        <v>81.74709</v>
      </c>
      <c r="L363" s="2">
        <v>40.142989999999998</v>
      </c>
      <c r="M363" s="3">
        <f t="shared" si="23"/>
        <v>-0.50893677071563037</v>
      </c>
    </row>
    <row r="364" spans="1:13" x14ac:dyDescent="0.2">
      <c r="A364" s="1" t="s">
        <v>9</v>
      </c>
      <c r="B364" s="1" t="s">
        <v>93</v>
      </c>
      <c r="C364" s="2">
        <v>0</v>
      </c>
      <c r="D364" s="2">
        <v>0</v>
      </c>
      <c r="E364" s="3" t="str">
        <f t="shared" si="20"/>
        <v/>
      </c>
      <c r="F364" s="2">
        <v>2039.9926800000001</v>
      </c>
      <c r="G364" s="2">
        <v>1542.98251</v>
      </c>
      <c r="H364" s="3">
        <f t="shared" si="21"/>
        <v>-0.24363331048815329</v>
      </c>
      <c r="I364" s="2">
        <v>2454.7583</v>
      </c>
      <c r="J364" s="3">
        <f t="shared" si="22"/>
        <v>-0.37143200208346372</v>
      </c>
      <c r="K364" s="2">
        <v>20412.9048</v>
      </c>
      <c r="L364" s="2">
        <v>28749.217799999999</v>
      </c>
      <c r="M364" s="3">
        <f t="shared" si="23"/>
        <v>0.40838445491599007</v>
      </c>
    </row>
    <row r="365" spans="1:13" x14ac:dyDescent="0.2">
      <c r="A365" s="1" t="s">
        <v>8</v>
      </c>
      <c r="B365" s="1" t="s">
        <v>93</v>
      </c>
      <c r="C365" s="2">
        <v>0</v>
      </c>
      <c r="D365" s="2">
        <v>0</v>
      </c>
      <c r="E365" s="3" t="str">
        <f t="shared" si="20"/>
        <v/>
      </c>
      <c r="F365" s="2">
        <v>27.31579</v>
      </c>
      <c r="G365" s="2">
        <v>7.2653299999999996</v>
      </c>
      <c r="H365" s="3">
        <f t="shared" si="21"/>
        <v>-0.73402453306311111</v>
      </c>
      <c r="I365" s="2">
        <v>0</v>
      </c>
      <c r="J365" s="3" t="str">
        <f t="shared" si="22"/>
        <v/>
      </c>
      <c r="K365" s="2">
        <v>74.263270000000006</v>
      </c>
      <c r="L365" s="2">
        <v>1676.6692499999999</v>
      </c>
      <c r="M365" s="3">
        <f t="shared" si="23"/>
        <v>21.577369000853313</v>
      </c>
    </row>
    <row r="366" spans="1:13" x14ac:dyDescent="0.2">
      <c r="A366" s="1" t="s">
        <v>6</v>
      </c>
      <c r="B366" s="1" t="s">
        <v>93</v>
      </c>
      <c r="C366" s="2">
        <v>0</v>
      </c>
      <c r="D366" s="2">
        <v>0</v>
      </c>
      <c r="E366" s="3" t="str">
        <f t="shared" si="20"/>
        <v/>
      </c>
      <c r="F366" s="2">
        <v>1.0112000000000001</v>
      </c>
      <c r="G366" s="2">
        <v>222.34559999999999</v>
      </c>
      <c r="H366" s="3">
        <f t="shared" si="21"/>
        <v>218.88291139240502</v>
      </c>
      <c r="I366" s="2">
        <v>5.1360000000000003E-2</v>
      </c>
      <c r="J366" s="3">
        <f t="shared" si="22"/>
        <v>4328.1588785046724</v>
      </c>
      <c r="K366" s="2">
        <v>109.54219999999999</v>
      </c>
      <c r="L366" s="2">
        <v>258.84850999999998</v>
      </c>
      <c r="M366" s="3">
        <f t="shared" si="23"/>
        <v>1.3630026601620195</v>
      </c>
    </row>
    <row r="367" spans="1:13" x14ac:dyDescent="0.2">
      <c r="A367" s="1" t="s">
        <v>5</v>
      </c>
      <c r="B367" s="1" t="s">
        <v>93</v>
      </c>
      <c r="C367" s="2">
        <v>0</v>
      </c>
      <c r="D367" s="2">
        <v>0</v>
      </c>
      <c r="E367" s="3" t="str">
        <f t="shared" si="20"/>
        <v/>
      </c>
      <c r="F367" s="2">
        <v>0</v>
      </c>
      <c r="G367" s="2">
        <v>0</v>
      </c>
      <c r="H367" s="3" t="str">
        <f t="shared" si="21"/>
        <v/>
      </c>
      <c r="I367" s="2">
        <v>0</v>
      </c>
      <c r="J367" s="3" t="str">
        <f t="shared" si="22"/>
        <v/>
      </c>
      <c r="K367" s="2">
        <v>0</v>
      </c>
      <c r="L367" s="2">
        <v>14.1172</v>
      </c>
      <c r="M367" s="3" t="str">
        <f t="shared" si="23"/>
        <v/>
      </c>
    </row>
    <row r="368" spans="1:13" x14ac:dyDescent="0.2">
      <c r="A368" s="1" t="s">
        <v>4</v>
      </c>
      <c r="B368" s="1" t="s">
        <v>93</v>
      </c>
      <c r="C368" s="2">
        <v>0</v>
      </c>
      <c r="D368" s="2">
        <v>0</v>
      </c>
      <c r="E368" s="3" t="str">
        <f t="shared" si="20"/>
        <v/>
      </c>
      <c r="F368" s="2">
        <v>396.42171999999999</v>
      </c>
      <c r="G368" s="2">
        <v>0</v>
      </c>
      <c r="H368" s="3">
        <f t="shared" si="21"/>
        <v>-1</v>
      </c>
      <c r="I368" s="2">
        <v>3.1</v>
      </c>
      <c r="J368" s="3">
        <f t="shared" si="22"/>
        <v>-1</v>
      </c>
      <c r="K368" s="2">
        <v>532.84357999999997</v>
      </c>
      <c r="L368" s="2">
        <v>22.878699999999998</v>
      </c>
      <c r="M368" s="3">
        <f t="shared" si="23"/>
        <v>-0.95706300899787511</v>
      </c>
    </row>
    <row r="369" spans="1:13" x14ac:dyDescent="0.2">
      <c r="A369" s="1" t="s">
        <v>3</v>
      </c>
      <c r="B369" s="1" t="s">
        <v>93</v>
      </c>
      <c r="C369" s="2">
        <v>0</v>
      </c>
      <c r="D369" s="2">
        <v>0</v>
      </c>
      <c r="E369" s="3" t="str">
        <f t="shared" si="20"/>
        <v/>
      </c>
      <c r="F369" s="2">
        <v>456.79300000000001</v>
      </c>
      <c r="G369" s="2">
        <v>137.32499999999999</v>
      </c>
      <c r="H369" s="3">
        <f t="shared" si="21"/>
        <v>-0.69937148774171232</v>
      </c>
      <c r="I369" s="2">
        <v>115.25</v>
      </c>
      <c r="J369" s="3">
        <f t="shared" si="22"/>
        <v>0.19154013015184379</v>
      </c>
      <c r="K369" s="2">
        <v>1780.7360000000001</v>
      </c>
      <c r="L369" s="2">
        <v>1767.6110000000001</v>
      </c>
      <c r="M369" s="3">
        <f t="shared" si="23"/>
        <v>-7.3705479082806225E-3</v>
      </c>
    </row>
    <row r="370" spans="1:13" x14ac:dyDescent="0.2">
      <c r="A370" s="1" t="s">
        <v>27</v>
      </c>
      <c r="B370" s="1" t="s">
        <v>93</v>
      </c>
      <c r="C370" s="2">
        <v>0</v>
      </c>
      <c r="D370" s="2">
        <v>0</v>
      </c>
      <c r="E370" s="3" t="str">
        <f t="shared" si="20"/>
        <v/>
      </c>
      <c r="F370" s="2">
        <v>0</v>
      </c>
      <c r="G370" s="2">
        <v>0</v>
      </c>
      <c r="H370" s="3" t="str">
        <f t="shared" si="21"/>
        <v/>
      </c>
      <c r="I370" s="2">
        <v>0</v>
      </c>
      <c r="J370" s="3" t="str">
        <f t="shared" si="22"/>
        <v/>
      </c>
      <c r="K370" s="2">
        <v>11.19103</v>
      </c>
      <c r="L370" s="2">
        <v>0</v>
      </c>
      <c r="M370" s="3">
        <f t="shared" si="23"/>
        <v>-1</v>
      </c>
    </row>
    <row r="371" spans="1:13" x14ac:dyDescent="0.2">
      <c r="A371" s="1" t="s">
        <v>2</v>
      </c>
      <c r="B371" s="1" t="s">
        <v>93</v>
      </c>
      <c r="C371" s="2">
        <v>0</v>
      </c>
      <c r="D371" s="2">
        <v>0</v>
      </c>
      <c r="E371" s="3" t="str">
        <f t="shared" si="20"/>
        <v/>
      </c>
      <c r="F371" s="2">
        <v>0.1</v>
      </c>
      <c r="G371" s="2">
        <v>81.357619999999997</v>
      </c>
      <c r="H371" s="3">
        <f t="shared" si="21"/>
        <v>812.57619999999997</v>
      </c>
      <c r="I371" s="2">
        <v>116.4735</v>
      </c>
      <c r="J371" s="3">
        <f t="shared" si="22"/>
        <v>-0.30149244248691764</v>
      </c>
      <c r="K371" s="2">
        <v>311.18340000000001</v>
      </c>
      <c r="L371" s="2">
        <v>620.24712</v>
      </c>
      <c r="M371" s="3">
        <f t="shared" si="23"/>
        <v>0.99318832559834491</v>
      </c>
    </row>
    <row r="372" spans="1:13" x14ac:dyDescent="0.2">
      <c r="A372" s="1" t="s">
        <v>30</v>
      </c>
      <c r="B372" s="1" t="s">
        <v>93</v>
      </c>
      <c r="C372" s="2">
        <v>0</v>
      </c>
      <c r="D372" s="2">
        <v>0</v>
      </c>
      <c r="E372" s="3" t="str">
        <f t="shared" si="20"/>
        <v/>
      </c>
      <c r="F372" s="2">
        <v>0</v>
      </c>
      <c r="G372" s="2">
        <v>0</v>
      </c>
      <c r="H372" s="3" t="str">
        <f t="shared" si="21"/>
        <v/>
      </c>
      <c r="I372" s="2">
        <v>0</v>
      </c>
      <c r="J372" s="3" t="str">
        <f t="shared" si="22"/>
        <v/>
      </c>
      <c r="K372" s="2">
        <v>0.17599999999999999</v>
      </c>
      <c r="L372" s="2">
        <v>0</v>
      </c>
      <c r="M372" s="3">
        <f t="shared" si="23"/>
        <v>-1</v>
      </c>
    </row>
    <row r="373" spans="1:13" x14ac:dyDescent="0.2">
      <c r="A373" s="6" t="s">
        <v>0</v>
      </c>
      <c r="B373" s="6" t="s">
        <v>93</v>
      </c>
      <c r="C373" s="5">
        <v>0</v>
      </c>
      <c r="D373" s="5">
        <v>0</v>
      </c>
      <c r="E373" s="4" t="str">
        <f t="shared" si="20"/>
        <v/>
      </c>
      <c r="F373" s="5">
        <v>7287.1519200000002</v>
      </c>
      <c r="G373" s="5">
        <v>7442.7022399999996</v>
      </c>
      <c r="H373" s="4">
        <f t="shared" si="21"/>
        <v>2.1345831911790292E-2</v>
      </c>
      <c r="I373" s="5">
        <v>10407.391250000001</v>
      </c>
      <c r="J373" s="4">
        <f t="shared" si="22"/>
        <v>-0.28486379908125403</v>
      </c>
      <c r="K373" s="5">
        <v>94943.694019999995</v>
      </c>
      <c r="L373" s="5">
        <v>109831.93689</v>
      </c>
      <c r="M373" s="4">
        <f t="shared" si="23"/>
        <v>0.15681128719158299</v>
      </c>
    </row>
    <row r="374" spans="1:13" x14ac:dyDescent="0.2">
      <c r="A374" s="1" t="s">
        <v>22</v>
      </c>
      <c r="B374" s="1" t="s">
        <v>92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0</v>
      </c>
      <c r="H374" s="3" t="str">
        <f t="shared" si="21"/>
        <v/>
      </c>
      <c r="I374" s="2">
        <v>0</v>
      </c>
      <c r="J374" s="3" t="str">
        <f t="shared" si="22"/>
        <v/>
      </c>
      <c r="K374" s="2">
        <v>6.3059200000000004</v>
      </c>
      <c r="L374" s="2">
        <v>4.0550199999999998</v>
      </c>
      <c r="M374" s="3">
        <f t="shared" si="23"/>
        <v>-0.35695029432660108</v>
      </c>
    </row>
    <row r="375" spans="1:13" x14ac:dyDescent="0.2">
      <c r="A375" s="1" t="s">
        <v>21</v>
      </c>
      <c r="B375" s="1" t="s">
        <v>92</v>
      </c>
      <c r="C375" s="2">
        <v>0</v>
      </c>
      <c r="D375" s="2">
        <v>0</v>
      </c>
      <c r="E375" s="3" t="str">
        <f t="shared" si="20"/>
        <v/>
      </c>
      <c r="F375" s="2">
        <v>0</v>
      </c>
      <c r="G375" s="2">
        <v>0.15060999999999999</v>
      </c>
      <c r="H375" s="3" t="str">
        <f t="shared" si="21"/>
        <v/>
      </c>
      <c r="I375" s="2">
        <v>0</v>
      </c>
      <c r="J375" s="3" t="str">
        <f t="shared" si="22"/>
        <v/>
      </c>
      <c r="K375" s="2">
        <v>79.386470000000003</v>
      </c>
      <c r="L375" s="2">
        <v>27.589580000000002</v>
      </c>
      <c r="M375" s="3">
        <f t="shared" si="23"/>
        <v>-0.65246496033895951</v>
      </c>
    </row>
    <row r="376" spans="1:13" x14ac:dyDescent="0.2">
      <c r="A376" s="1" t="s">
        <v>20</v>
      </c>
      <c r="B376" s="1" t="s">
        <v>92</v>
      </c>
      <c r="C376" s="2">
        <v>0</v>
      </c>
      <c r="D376" s="2">
        <v>0</v>
      </c>
      <c r="E376" s="3" t="str">
        <f t="shared" si="20"/>
        <v/>
      </c>
      <c r="F376" s="2">
        <v>0</v>
      </c>
      <c r="G376" s="2">
        <v>0</v>
      </c>
      <c r="H376" s="3" t="str">
        <f t="shared" si="21"/>
        <v/>
      </c>
      <c r="I376" s="2">
        <v>4.7511599999999996</v>
      </c>
      <c r="J376" s="3">
        <f t="shared" si="22"/>
        <v>-1</v>
      </c>
      <c r="K376" s="2">
        <v>26.14603</v>
      </c>
      <c r="L376" s="2">
        <v>19.756129999999999</v>
      </c>
      <c r="M376" s="3">
        <f t="shared" si="23"/>
        <v>-0.24439274337251204</v>
      </c>
    </row>
    <row r="377" spans="1:13" x14ac:dyDescent="0.2">
      <c r="A377" s="1" t="s">
        <v>19</v>
      </c>
      <c r="B377" s="1" t="s">
        <v>92</v>
      </c>
      <c r="C377" s="2">
        <v>0</v>
      </c>
      <c r="D377" s="2">
        <v>0</v>
      </c>
      <c r="E377" s="3" t="str">
        <f t="shared" si="20"/>
        <v/>
      </c>
      <c r="F377" s="2">
        <v>0</v>
      </c>
      <c r="G377" s="2">
        <v>0</v>
      </c>
      <c r="H377" s="3" t="str">
        <f t="shared" si="21"/>
        <v/>
      </c>
      <c r="I377" s="2">
        <v>0</v>
      </c>
      <c r="J377" s="3" t="str">
        <f t="shared" si="22"/>
        <v/>
      </c>
      <c r="K377" s="2">
        <v>6.6210000000000005E-2</v>
      </c>
      <c r="L377" s="2">
        <v>0</v>
      </c>
      <c r="M377" s="3">
        <f t="shared" si="23"/>
        <v>-1</v>
      </c>
    </row>
    <row r="378" spans="1:13" x14ac:dyDescent="0.2">
      <c r="A378" s="1" t="s">
        <v>17</v>
      </c>
      <c r="B378" s="1" t="s">
        <v>92</v>
      </c>
      <c r="C378" s="2">
        <v>0</v>
      </c>
      <c r="D378" s="2">
        <v>0</v>
      </c>
      <c r="E378" s="3" t="str">
        <f t="shared" si="20"/>
        <v/>
      </c>
      <c r="F378" s="2">
        <v>0</v>
      </c>
      <c r="G378" s="2">
        <v>0</v>
      </c>
      <c r="H378" s="3" t="str">
        <f t="shared" si="21"/>
        <v/>
      </c>
      <c r="I378" s="2">
        <v>0</v>
      </c>
      <c r="J378" s="3" t="str">
        <f t="shared" si="22"/>
        <v/>
      </c>
      <c r="K378" s="2">
        <v>88.989900000000006</v>
      </c>
      <c r="L378" s="2">
        <v>0.51566000000000001</v>
      </c>
      <c r="M378" s="3">
        <f t="shared" si="23"/>
        <v>-0.99420540982740735</v>
      </c>
    </row>
    <row r="379" spans="1:13" x14ac:dyDescent="0.2">
      <c r="A379" s="1" t="s">
        <v>14</v>
      </c>
      <c r="B379" s="1" t="s">
        <v>92</v>
      </c>
      <c r="C379" s="2">
        <v>0</v>
      </c>
      <c r="D379" s="2">
        <v>0</v>
      </c>
      <c r="E379" s="3" t="str">
        <f t="shared" si="20"/>
        <v/>
      </c>
      <c r="F379" s="2">
        <v>0.64995999999999998</v>
      </c>
      <c r="G379" s="2">
        <v>0.97121999999999997</v>
      </c>
      <c r="H379" s="3">
        <f t="shared" si="21"/>
        <v>0.49427657086589938</v>
      </c>
      <c r="I379" s="2">
        <v>0</v>
      </c>
      <c r="J379" s="3" t="str">
        <f t="shared" si="22"/>
        <v/>
      </c>
      <c r="K379" s="2">
        <v>3.2282700000000002</v>
      </c>
      <c r="L379" s="2">
        <v>28.901250000000001</v>
      </c>
      <c r="M379" s="3">
        <f t="shared" si="23"/>
        <v>7.9525504372310856</v>
      </c>
    </row>
    <row r="380" spans="1:13" x14ac:dyDescent="0.2">
      <c r="A380" s="1" t="s">
        <v>13</v>
      </c>
      <c r="B380" s="1" t="s">
        <v>92</v>
      </c>
      <c r="C380" s="2">
        <v>0</v>
      </c>
      <c r="D380" s="2">
        <v>0</v>
      </c>
      <c r="E380" s="3" t="str">
        <f t="shared" si="20"/>
        <v/>
      </c>
      <c r="F380" s="2">
        <v>0</v>
      </c>
      <c r="G380" s="2">
        <v>2.50535</v>
      </c>
      <c r="H380" s="3" t="str">
        <f t="shared" si="21"/>
        <v/>
      </c>
      <c r="I380" s="2">
        <v>4.5150000000000003E-2</v>
      </c>
      <c r="J380" s="3">
        <f t="shared" si="22"/>
        <v>54.489479512735322</v>
      </c>
      <c r="K380" s="2">
        <v>1.4224699999999999</v>
      </c>
      <c r="L380" s="2">
        <v>524.82938000000001</v>
      </c>
      <c r="M380" s="3">
        <f t="shared" si="23"/>
        <v>367.95637869339953</v>
      </c>
    </row>
    <row r="381" spans="1:13" x14ac:dyDescent="0.2">
      <c r="A381" s="1" t="s">
        <v>12</v>
      </c>
      <c r="B381" s="1" t="s">
        <v>92</v>
      </c>
      <c r="C381" s="2">
        <v>0</v>
      </c>
      <c r="D381" s="2">
        <v>0</v>
      </c>
      <c r="E381" s="3" t="str">
        <f t="shared" si="20"/>
        <v/>
      </c>
      <c r="F381" s="2">
        <v>0</v>
      </c>
      <c r="G381" s="2">
        <v>0</v>
      </c>
      <c r="H381" s="3" t="str">
        <f t="shared" si="21"/>
        <v/>
      </c>
      <c r="I381" s="2">
        <v>2.7040000000000002E-2</v>
      </c>
      <c r="J381" s="3">
        <f t="shared" si="22"/>
        <v>-1</v>
      </c>
      <c r="K381" s="2">
        <v>0</v>
      </c>
      <c r="L381" s="2">
        <v>2.7040000000000002E-2</v>
      </c>
      <c r="M381" s="3" t="str">
        <f t="shared" si="23"/>
        <v/>
      </c>
    </row>
    <row r="382" spans="1:13" x14ac:dyDescent="0.2">
      <c r="A382" s="1" t="s">
        <v>11</v>
      </c>
      <c r="B382" s="1" t="s">
        <v>92</v>
      </c>
      <c r="C382" s="2">
        <v>0</v>
      </c>
      <c r="D382" s="2">
        <v>0</v>
      </c>
      <c r="E382" s="3" t="str">
        <f t="shared" si="20"/>
        <v/>
      </c>
      <c r="F382" s="2">
        <v>0</v>
      </c>
      <c r="G382" s="2">
        <v>0</v>
      </c>
      <c r="H382" s="3" t="str">
        <f t="shared" si="21"/>
        <v/>
      </c>
      <c r="I382" s="2">
        <v>0</v>
      </c>
      <c r="J382" s="3" t="str">
        <f t="shared" si="22"/>
        <v/>
      </c>
      <c r="K382" s="2">
        <v>8.8270700000000009</v>
      </c>
      <c r="L382" s="2">
        <v>0</v>
      </c>
      <c r="M382" s="3">
        <f t="shared" si="23"/>
        <v>-1</v>
      </c>
    </row>
    <row r="383" spans="1:13" x14ac:dyDescent="0.2">
      <c r="A383" s="1" t="s">
        <v>10</v>
      </c>
      <c r="B383" s="1" t="s">
        <v>92</v>
      </c>
      <c r="C383" s="2">
        <v>0</v>
      </c>
      <c r="D383" s="2">
        <v>0</v>
      </c>
      <c r="E383" s="3" t="str">
        <f t="shared" si="20"/>
        <v/>
      </c>
      <c r="F383" s="2">
        <v>0</v>
      </c>
      <c r="G383" s="2">
        <v>0.19341</v>
      </c>
      <c r="H383" s="3" t="str">
        <f t="shared" si="21"/>
        <v/>
      </c>
      <c r="I383" s="2">
        <v>0</v>
      </c>
      <c r="J383" s="3" t="str">
        <f t="shared" si="22"/>
        <v/>
      </c>
      <c r="K383" s="2">
        <v>12.600059999999999</v>
      </c>
      <c r="L383" s="2">
        <v>4.0798500000000004</v>
      </c>
      <c r="M383" s="3">
        <f t="shared" si="23"/>
        <v>-0.67620392283846265</v>
      </c>
    </row>
    <row r="384" spans="1:13" x14ac:dyDescent="0.2">
      <c r="A384" s="1" t="s">
        <v>28</v>
      </c>
      <c r="B384" s="1" t="s">
        <v>92</v>
      </c>
      <c r="C384" s="2">
        <v>0</v>
      </c>
      <c r="D384" s="2">
        <v>0</v>
      </c>
      <c r="E384" s="3" t="str">
        <f t="shared" si="20"/>
        <v/>
      </c>
      <c r="F384" s="2">
        <v>0</v>
      </c>
      <c r="G384" s="2">
        <v>0</v>
      </c>
      <c r="H384" s="3" t="str">
        <f t="shared" si="21"/>
        <v/>
      </c>
      <c r="I384" s="2">
        <v>22.08841</v>
      </c>
      <c r="J384" s="3">
        <f t="shared" si="22"/>
        <v>-1</v>
      </c>
      <c r="K384" s="2">
        <v>0</v>
      </c>
      <c r="L384" s="2">
        <v>22.08841</v>
      </c>
      <c r="M384" s="3" t="str">
        <f t="shared" si="23"/>
        <v/>
      </c>
    </row>
    <row r="385" spans="1:13" x14ac:dyDescent="0.2">
      <c r="A385" s="1" t="s">
        <v>9</v>
      </c>
      <c r="B385" s="1" t="s">
        <v>92</v>
      </c>
      <c r="C385" s="2">
        <v>0</v>
      </c>
      <c r="D385" s="2">
        <v>0</v>
      </c>
      <c r="E385" s="3" t="str">
        <f t="shared" si="20"/>
        <v/>
      </c>
      <c r="F385" s="2">
        <v>18.52591</v>
      </c>
      <c r="G385" s="2">
        <v>0</v>
      </c>
      <c r="H385" s="3">
        <f t="shared" si="21"/>
        <v>-1</v>
      </c>
      <c r="I385" s="2">
        <v>10.53</v>
      </c>
      <c r="J385" s="3">
        <f t="shared" si="22"/>
        <v>-1</v>
      </c>
      <c r="K385" s="2">
        <v>566.83081000000004</v>
      </c>
      <c r="L385" s="2">
        <v>147.30548999999999</v>
      </c>
      <c r="M385" s="3">
        <f t="shared" si="23"/>
        <v>-0.74012441207985857</v>
      </c>
    </row>
    <row r="386" spans="1:13" x14ac:dyDescent="0.2">
      <c r="A386" s="1" t="s">
        <v>8</v>
      </c>
      <c r="B386" s="1" t="s">
        <v>92</v>
      </c>
      <c r="C386" s="2">
        <v>0</v>
      </c>
      <c r="D386" s="2">
        <v>0</v>
      </c>
      <c r="E386" s="3" t="str">
        <f t="shared" si="20"/>
        <v/>
      </c>
      <c r="F386" s="2">
        <v>0</v>
      </c>
      <c r="G386" s="2">
        <v>0</v>
      </c>
      <c r="H386" s="3" t="str">
        <f t="shared" si="21"/>
        <v/>
      </c>
      <c r="I386" s="2">
        <v>0</v>
      </c>
      <c r="J386" s="3" t="str">
        <f t="shared" si="22"/>
        <v/>
      </c>
      <c r="K386" s="2">
        <v>4.2134400000000003</v>
      </c>
      <c r="L386" s="2">
        <v>3.7289999999999997E-2</v>
      </c>
      <c r="M386" s="3">
        <f t="shared" si="23"/>
        <v>-0.99114974937343359</v>
      </c>
    </row>
    <row r="387" spans="1:13" x14ac:dyDescent="0.2">
      <c r="A387" s="1" t="s">
        <v>7</v>
      </c>
      <c r="B387" s="1" t="s">
        <v>92</v>
      </c>
      <c r="C387" s="2">
        <v>0</v>
      </c>
      <c r="D387" s="2">
        <v>0</v>
      </c>
      <c r="E387" s="3" t="str">
        <f t="shared" si="20"/>
        <v/>
      </c>
      <c r="F387" s="2">
        <v>33.645130000000002</v>
      </c>
      <c r="G387" s="2">
        <v>46.202399999999997</v>
      </c>
      <c r="H387" s="3">
        <f t="shared" si="21"/>
        <v>0.37322697222450896</v>
      </c>
      <c r="I387" s="2">
        <v>38.764209999999999</v>
      </c>
      <c r="J387" s="3">
        <f t="shared" si="22"/>
        <v>0.19188292499705262</v>
      </c>
      <c r="K387" s="2">
        <v>191.87669</v>
      </c>
      <c r="L387" s="2">
        <v>272.87871000000001</v>
      </c>
      <c r="M387" s="3">
        <f t="shared" si="23"/>
        <v>0.42215664654211005</v>
      </c>
    </row>
    <row r="388" spans="1:13" x14ac:dyDescent="0.2">
      <c r="A388" s="1" t="s">
        <v>6</v>
      </c>
      <c r="B388" s="1" t="s">
        <v>92</v>
      </c>
      <c r="C388" s="2">
        <v>0</v>
      </c>
      <c r="D388" s="2">
        <v>0</v>
      </c>
      <c r="E388" s="3" t="str">
        <f t="shared" si="20"/>
        <v/>
      </c>
      <c r="F388" s="2">
        <v>11.407500000000001</v>
      </c>
      <c r="G388" s="2">
        <v>59.865760000000002</v>
      </c>
      <c r="H388" s="3">
        <f t="shared" si="21"/>
        <v>4.2479298706991013</v>
      </c>
      <c r="I388" s="2">
        <v>23.088380000000001</v>
      </c>
      <c r="J388" s="3">
        <f t="shared" si="22"/>
        <v>1.5928956470744158</v>
      </c>
      <c r="K388" s="2">
        <v>186.92491000000001</v>
      </c>
      <c r="L388" s="2">
        <v>601.61149</v>
      </c>
      <c r="M388" s="3">
        <f t="shared" si="23"/>
        <v>2.2184661209680399</v>
      </c>
    </row>
    <row r="389" spans="1:13" x14ac:dyDescent="0.2">
      <c r="A389" s="1" t="s">
        <v>24</v>
      </c>
      <c r="B389" s="1" t="s">
        <v>92</v>
      </c>
      <c r="C389" s="2">
        <v>0</v>
      </c>
      <c r="D389" s="2">
        <v>0</v>
      </c>
      <c r="E389" s="3" t="str">
        <f t="shared" ref="E389:E452" si="24">IF(C389=0,"",(D389/C389-1))</f>
        <v/>
      </c>
      <c r="F389" s="2">
        <v>0</v>
      </c>
      <c r="G389" s="2">
        <v>0</v>
      </c>
      <c r="H389" s="3" t="str">
        <f t="shared" ref="H389:H452" si="25">IF(F389=0,"",(G389/F389-1))</f>
        <v/>
      </c>
      <c r="I389" s="2">
        <v>0</v>
      </c>
      <c r="J389" s="3" t="str">
        <f t="shared" ref="J389:J452" si="26">IF(I389=0,"",(G389/I389-1))</f>
        <v/>
      </c>
      <c r="K389" s="2">
        <v>1.29792</v>
      </c>
      <c r="L389" s="2">
        <v>0</v>
      </c>
      <c r="M389" s="3">
        <f t="shared" ref="M389:M452" si="27">IF(K389=0,"",(L389/K389-1))</f>
        <v>-1</v>
      </c>
    </row>
    <row r="390" spans="1:13" x14ac:dyDescent="0.2">
      <c r="A390" s="1" t="s">
        <v>3</v>
      </c>
      <c r="B390" s="1" t="s">
        <v>92</v>
      </c>
      <c r="C390" s="2">
        <v>0</v>
      </c>
      <c r="D390" s="2">
        <v>0</v>
      </c>
      <c r="E390" s="3" t="str">
        <f t="shared" si="24"/>
        <v/>
      </c>
      <c r="F390" s="2">
        <v>0</v>
      </c>
      <c r="G390" s="2">
        <v>0</v>
      </c>
      <c r="H390" s="3" t="str">
        <f t="shared" si="25"/>
        <v/>
      </c>
      <c r="I390" s="2">
        <v>0</v>
      </c>
      <c r="J390" s="3" t="str">
        <f t="shared" si="26"/>
        <v/>
      </c>
      <c r="K390" s="2">
        <v>106.44273</v>
      </c>
      <c r="L390" s="2">
        <v>53.146630000000002</v>
      </c>
      <c r="M390" s="3">
        <f t="shared" si="27"/>
        <v>-0.50070211464888204</v>
      </c>
    </row>
    <row r="391" spans="1:13" x14ac:dyDescent="0.2">
      <c r="A391" s="1" t="s">
        <v>2</v>
      </c>
      <c r="B391" s="1" t="s">
        <v>92</v>
      </c>
      <c r="C391" s="2">
        <v>0</v>
      </c>
      <c r="D391" s="2">
        <v>0</v>
      </c>
      <c r="E391" s="3" t="str">
        <f t="shared" si="24"/>
        <v/>
      </c>
      <c r="F391" s="2">
        <v>0</v>
      </c>
      <c r="G391" s="2">
        <v>0</v>
      </c>
      <c r="H391" s="3" t="str">
        <f t="shared" si="25"/>
        <v/>
      </c>
      <c r="I391" s="2">
        <v>0</v>
      </c>
      <c r="J391" s="3" t="str">
        <f t="shared" si="26"/>
        <v/>
      </c>
      <c r="K391" s="2">
        <v>0.18007999999999999</v>
      </c>
      <c r="L391" s="2">
        <v>0.76549999999999996</v>
      </c>
      <c r="M391" s="3">
        <f t="shared" si="27"/>
        <v>3.2508884940026652</v>
      </c>
    </row>
    <row r="392" spans="1:13" x14ac:dyDescent="0.2">
      <c r="A392" s="6" t="s">
        <v>0</v>
      </c>
      <c r="B392" s="6" t="s">
        <v>92</v>
      </c>
      <c r="C392" s="5">
        <v>0</v>
      </c>
      <c r="D392" s="5">
        <v>0</v>
      </c>
      <c r="E392" s="4" t="str">
        <f t="shared" si="24"/>
        <v/>
      </c>
      <c r="F392" s="5">
        <v>64.228499999999997</v>
      </c>
      <c r="G392" s="5">
        <v>109.88875</v>
      </c>
      <c r="H392" s="4">
        <f t="shared" si="25"/>
        <v>0.71090325945647193</v>
      </c>
      <c r="I392" s="5">
        <v>99.294349999999994</v>
      </c>
      <c r="J392" s="4">
        <f t="shared" si="26"/>
        <v>0.10669690672228582</v>
      </c>
      <c r="K392" s="5">
        <v>1284.7389800000001</v>
      </c>
      <c r="L392" s="5">
        <v>1707.58743</v>
      </c>
      <c r="M392" s="4">
        <f t="shared" si="27"/>
        <v>0.32913179765122402</v>
      </c>
    </row>
    <row r="393" spans="1:13" x14ac:dyDescent="0.2">
      <c r="A393" s="1" t="s">
        <v>22</v>
      </c>
      <c r="B393" s="1" t="s">
        <v>91</v>
      </c>
      <c r="C393" s="2">
        <v>0</v>
      </c>
      <c r="D393" s="2">
        <v>0</v>
      </c>
      <c r="E393" s="3" t="str">
        <f t="shared" si="24"/>
        <v/>
      </c>
      <c r="F393" s="2">
        <v>0</v>
      </c>
      <c r="G393" s="2">
        <v>0</v>
      </c>
      <c r="H393" s="3" t="str">
        <f t="shared" si="25"/>
        <v/>
      </c>
      <c r="I393" s="2">
        <v>0</v>
      </c>
      <c r="J393" s="3" t="str">
        <f t="shared" si="26"/>
        <v/>
      </c>
      <c r="K393" s="2">
        <v>59.593499999999999</v>
      </c>
      <c r="L393" s="2">
        <v>5.8528900000000004</v>
      </c>
      <c r="M393" s="3">
        <f t="shared" si="27"/>
        <v>-0.90178643644021583</v>
      </c>
    </row>
    <row r="394" spans="1:13" x14ac:dyDescent="0.2">
      <c r="A394" s="1" t="s">
        <v>21</v>
      </c>
      <c r="B394" s="1" t="s">
        <v>91</v>
      </c>
      <c r="C394" s="2">
        <v>0</v>
      </c>
      <c r="D394" s="2">
        <v>0</v>
      </c>
      <c r="E394" s="3" t="str">
        <f t="shared" si="24"/>
        <v/>
      </c>
      <c r="F394" s="2">
        <v>21.109929999999999</v>
      </c>
      <c r="G394" s="2">
        <v>0.18442</v>
      </c>
      <c r="H394" s="3">
        <f t="shared" si="25"/>
        <v>-0.99126382702358562</v>
      </c>
      <c r="I394" s="2">
        <v>0</v>
      </c>
      <c r="J394" s="3" t="str">
        <f t="shared" si="26"/>
        <v/>
      </c>
      <c r="K394" s="2">
        <v>49.183729999999997</v>
      </c>
      <c r="L394" s="2">
        <v>4.3119100000000001</v>
      </c>
      <c r="M394" s="3">
        <f t="shared" si="27"/>
        <v>-0.91233056134620127</v>
      </c>
    </row>
    <row r="395" spans="1:13" x14ac:dyDescent="0.2">
      <c r="A395" s="1" t="s">
        <v>20</v>
      </c>
      <c r="B395" s="1" t="s">
        <v>91</v>
      </c>
      <c r="C395" s="2">
        <v>0</v>
      </c>
      <c r="D395" s="2">
        <v>0</v>
      </c>
      <c r="E395" s="3" t="str">
        <f t="shared" si="24"/>
        <v/>
      </c>
      <c r="F395" s="2">
        <v>0</v>
      </c>
      <c r="G395" s="2">
        <v>9.221E-2</v>
      </c>
      <c r="H395" s="3" t="str">
        <f t="shared" si="25"/>
        <v/>
      </c>
      <c r="I395" s="2">
        <v>1.5509999999999999E-2</v>
      </c>
      <c r="J395" s="3">
        <f t="shared" si="26"/>
        <v>4.9451966473243072</v>
      </c>
      <c r="K395" s="2">
        <v>33.608539999999998</v>
      </c>
      <c r="L395" s="2">
        <v>2.3717000000000001</v>
      </c>
      <c r="M395" s="3">
        <f t="shared" si="27"/>
        <v>-0.92943162660442846</v>
      </c>
    </row>
    <row r="396" spans="1:13" x14ac:dyDescent="0.2">
      <c r="A396" s="1" t="s">
        <v>18</v>
      </c>
      <c r="B396" s="1" t="s">
        <v>91</v>
      </c>
      <c r="C396" s="2">
        <v>0</v>
      </c>
      <c r="D396" s="2">
        <v>0</v>
      </c>
      <c r="E396" s="3" t="str">
        <f t="shared" si="24"/>
        <v/>
      </c>
      <c r="F396" s="2">
        <v>0</v>
      </c>
      <c r="G396" s="2">
        <v>0</v>
      </c>
      <c r="H396" s="3" t="str">
        <f t="shared" si="25"/>
        <v/>
      </c>
      <c r="I396" s="2">
        <v>0</v>
      </c>
      <c r="J396" s="3" t="str">
        <f t="shared" si="26"/>
        <v/>
      </c>
      <c r="K396" s="2">
        <v>61.161409999999997</v>
      </c>
      <c r="L396" s="2">
        <v>0</v>
      </c>
      <c r="M396" s="3">
        <f t="shared" si="27"/>
        <v>-1</v>
      </c>
    </row>
    <row r="397" spans="1:13" x14ac:dyDescent="0.2">
      <c r="A397" s="1" t="s">
        <v>17</v>
      </c>
      <c r="B397" s="1" t="s">
        <v>91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0.44935000000000003</v>
      </c>
      <c r="H397" s="3" t="str">
        <f t="shared" si="25"/>
        <v/>
      </c>
      <c r="I397" s="2">
        <v>0.18095</v>
      </c>
      <c r="J397" s="3">
        <f t="shared" si="26"/>
        <v>1.4832826747720365</v>
      </c>
      <c r="K397" s="2">
        <v>29.392710000000001</v>
      </c>
      <c r="L397" s="2">
        <v>3.8068499999999998</v>
      </c>
      <c r="M397" s="3">
        <f t="shared" si="27"/>
        <v>-0.87048319124027695</v>
      </c>
    </row>
    <row r="398" spans="1:13" x14ac:dyDescent="0.2">
      <c r="A398" s="1" t="s">
        <v>14</v>
      </c>
      <c r="B398" s="1" t="s">
        <v>91</v>
      </c>
      <c r="C398" s="2">
        <v>0</v>
      </c>
      <c r="D398" s="2">
        <v>0</v>
      </c>
      <c r="E398" s="3" t="str">
        <f t="shared" si="24"/>
        <v/>
      </c>
      <c r="F398" s="2">
        <v>0</v>
      </c>
      <c r="G398" s="2">
        <v>0</v>
      </c>
      <c r="H398" s="3" t="str">
        <f t="shared" si="25"/>
        <v/>
      </c>
      <c r="I398" s="2">
        <v>0</v>
      </c>
      <c r="J398" s="3" t="str">
        <f t="shared" si="26"/>
        <v/>
      </c>
      <c r="K398" s="2">
        <v>7.3212400000000004</v>
      </c>
      <c r="L398" s="2">
        <v>0</v>
      </c>
      <c r="M398" s="3">
        <f t="shared" si="27"/>
        <v>-1</v>
      </c>
    </row>
    <row r="399" spans="1:13" x14ac:dyDescent="0.2">
      <c r="A399" s="1" t="s">
        <v>13</v>
      </c>
      <c r="B399" s="1" t="s">
        <v>91</v>
      </c>
      <c r="C399" s="2">
        <v>0</v>
      </c>
      <c r="D399" s="2">
        <v>0</v>
      </c>
      <c r="E399" s="3" t="str">
        <f t="shared" si="24"/>
        <v/>
      </c>
      <c r="F399" s="2">
        <v>0</v>
      </c>
      <c r="G399" s="2">
        <v>7.1599999999999997E-3</v>
      </c>
      <c r="H399" s="3" t="str">
        <f t="shared" si="25"/>
        <v/>
      </c>
      <c r="I399" s="2">
        <v>161.70867999999999</v>
      </c>
      <c r="J399" s="3">
        <f t="shared" si="26"/>
        <v>-0.99995572284678846</v>
      </c>
      <c r="K399" s="2">
        <v>92.632499999999993</v>
      </c>
      <c r="L399" s="2">
        <v>603.29088000000002</v>
      </c>
      <c r="M399" s="3">
        <f t="shared" si="27"/>
        <v>5.512734515423853</v>
      </c>
    </row>
    <row r="400" spans="1:13" x14ac:dyDescent="0.2">
      <c r="A400" s="1" t="s">
        <v>12</v>
      </c>
      <c r="B400" s="1" t="s">
        <v>91</v>
      </c>
      <c r="C400" s="2">
        <v>0</v>
      </c>
      <c r="D400" s="2">
        <v>0</v>
      </c>
      <c r="E400" s="3" t="str">
        <f t="shared" si="24"/>
        <v/>
      </c>
      <c r="F400" s="2">
        <v>0</v>
      </c>
      <c r="G400" s="2">
        <v>0</v>
      </c>
      <c r="H400" s="3" t="str">
        <f t="shared" si="25"/>
        <v/>
      </c>
      <c r="I400" s="2">
        <v>0</v>
      </c>
      <c r="J400" s="3" t="str">
        <f t="shared" si="26"/>
        <v/>
      </c>
      <c r="K400" s="2">
        <v>0</v>
      </c>
      <c r="L400" s="2">
        <v>2.5000000000000001E-3</v>
      </c>
      <c r="M400" s="3" t="str">
        <f t="shared" si="27"/>
        <v/>
      </c>
    </row>
    <row r="401" spans="1:13" x14ac:dyDescent="0.2">
      <c r="A401" s="1" t="s">
        <v>11</v>
      </c>
      <c r="B401" s="1" t="s">
        <v>91</v>
      </c>
      <c r="C401" s="2">
        <v>0</v>
      </c>
      <c r="D401" s="2">
        <v>0</v>
      </c>
      <c r="E401" s="3" t="str">
        <f t="shared" si="24"/>
        <v/>
      </c>
      <c r="F401" s="2">
        <v>0</v>
      </c>
      <c r="G401" s="2">
        <v>0.51524000000000003</v>
      </c>
      <c r="H401" s="3" t="str">
        <f t="shared" si="25"/>
        <v/>
      </c>
      <c r="I401" s="2">
        <v>0.17979000000000001</v>
      </c>
      <c r="J401" s="3">
        <f t="shared" si="26"/>
        <v>1.8657878636186664</v>
      </c>
      <c r="K401" s="2">
        <v>14.1022</v>
      </c>
      <c r="L401" s="2">
        <v>26.302520000000001</v>
      </c>
      <c r="M401" s="3">
        <f t="shared" si="27"/>
        <v>0.86513593623689933</v>
      </c>
    </row>
    <row r="402" spans="1:13" x14ac:dyDescent="0.2">
      <c r="A402" s="1" t="s">
        <v>10</v>
      </c>
      <c r="B402" s="1" t="s">
        <v>91</v>
      </c>
      <c r="C402" s="2">
        <v>0</v>
      </c>
      <c r="D402" s="2">
        <v>0</v>
      </c>
      <c r="E402" s="3" t="str">
        <f t="shared" si="24"/>
        <v/>
      </c>
      <c r="F402" s="2">
        <v>0</v>
      </c>
      <c r="G402" s="2">
        <v>285.60601000000003</v>
      </c>
      <c r="H402" s="3" t="str">
        <f t="shared" si="25"/>
        <v/>
      </c>
      <c r="I402" s="2">
        <v>34.384740000000001</v>
      </c>
      <c r="J402" s="3">
        <f t="shared" si="26"/>
        <v>7.306184952976233</v>
      </c>
      <c r="K402" s="2">
        <v>901.55974000000003</v>
      </c>
      <c r="L402" s="2">
        <v>1106.2932699999999</v>
      </c>
      <c r="M402" s="3">
        <f t="shared" si="27"/>
        <v>0.22708814614991546</v>
      </c>
    </row>
    <row r="403" spans="1:13" x14ac:dyDescent="0.2">
      <c r="A403" s="1" t="s">
        <v>9</v>
      </c>
      <c r="B403" s="1" t="s">
        <v>91</v>
      </c>
      <c r="C403" s="2">
        <v>2.0640000000000001</v>
      </c>
      <c r="D403" s="2">
        <v>0</v>
      </c>
      <c r="E403" s="3">
        <f t="shared" si="24"/>
        <v>-1</v>
      </c>
      <c r="F403" s="2">
        <v>2.1339999999999999</v>
      </c>
      <c r="G403" s="2">
        <v>6.50345</v>
      </c>
      <c r="H403" s="3">
        <f t="shared" si="25"/>
        <v>2.0475398313027182</v>
      </c>
      <c r="I403" s="2">
        <v>28.636420000000001</v>
      </c>
      <c r="J403" s="3">
        <f t="shared" si="26"/>
        <v>-0.77289584382405341</v>
      </c>
      <c r="K403" s="2">
        <v>102.98314000000001</v>
      </c>
      <c r="L403" s="2">
        <v>144.99746999999999</v>
      </c>
      <c r="M403" s="3">
        <f t="shared" si="27"/>
        <v>0.40797289731115205</v>
      </c>
    </row>
    <row r="404" spans="1:13" x14ac:dyDescent="0.2">
      <c r="A404" s="1" t="s">
        <v>8</v>
      </c>
      <c r="B404" s="1" t="s">
        <v>91</v>
      </c>
      <c r="C404" s="2">
        <v>0</v>
      </c>
      <c r="D404" s="2">
        <v>0</v>
      </c>
      <c r="E404" s="3" t="str">
        <f t="shared" si="24"/>
        <v/>
      </c>
      <c r="F404" s="2">
        <v>0</v>
      </c>
      <c r="G404" s="2">
        <v>4.6899999999999997E-3</v>
      </c>
      <c r="H404" s="3" t="str">
        <f t="shared" si="25"/>
        <v/>
      </c>
      <c r="I404" s="2">
        <v>0.80994999999999995</v>
      </c>
      <c r="J404" s="3">
        <f t="shared" si="26"/>
        <v>-0.99420951910611766</v>
      </c>
      <c r="K404" s="2">
        <v>0.97263999999999995</v>
      </c>
      <c r="L404" s="2">
        <v>5.7458</v>
      </c>
      <c r="M404" s="3">
        <f t="shared" si="27"/>
        <v>4.9074272084224386</v>
      </c>
    </row>
    <row r="405" spans="1:13" x14ac:dyDescent="0.2">
      <c r="A405" s="1" t="s">
        <v>6</v>
      </c>
      <c r="B405" s="1" t="s">
        <v>91</v>
      </c>
      <c r="C405" s="2">
        <v>0</v>
      </c>
      <c r="D405" s="2">
        <v>0</v>
      </c>
      <c r="E405" s="3" t="str">
        <f t="shared" si="24"/>
        <v/>
      </c>
      <c r="F405" s="2">
        <v>0</v>
      </c>
      <c r="G405" s="2">
        <v>4.8189599999999997</v>
      </c>
      <c r="H405" s="3" t="str">
        <f t="shared" si="25"/>
        <v/>
      </c>
      <c r="I405" s="2">
        <v>0</v>
      </c>
      <c r="J405" s="3" t="str">
        <f t="shared" si="26"/>
        <v/>
      </c>
      <c r="K405" s="2">
        <v>14.407260000000001</v>
      </c>
      <c r="L405" s="2">
        <v>4.8189599999999997</v>
      </c>
      <c r="M405" s="3">
        <f t="shared" si="27"/>
        <v>-0.66551863435517933</v>
      </c>
    </row>
    <row r="406" spans="1:13" x14ac:dyDescent="0.2">
      <c r="A406" s="1" t="s">
        <v>4</v>
      </c>
      <c r="B406" s="1" t="s">
        <v>91</v>
      </c>
      <c r="C406" s="2">
        <v>0</v>
      </c>
      <c r="D406" s="2">
        <v>0</v>
      </c>
      <c r="E406" s="3" t="str">
        <f t="shared" si="24"/>
        <v/>
      </c>
      <c r="F406" s="2">
        <v>0</v>
      </c>
      <c r="G406" s="2">
        <v>0</v>
      </c>
      <c r="H406" s="3" t="str">
        <f t="shared" si="25"/>
        <v/>
      </c>
      <c r="I406" s="2">
        <v>0</v>
      </c>
      <c r="J406" s="3" t="str">
        <f t="shared" si="26"/>
        <v/>
      </c>
      <c r="K406" s="2">
        <v>1.37504</v>
      </c>
      <c r="L406" s="2">
        <v>0.68886000000000003</v>
      </c>
      <c r="M406" s="3">
        <f t="shared" si="27"/>
        <v>-0.499025482895043</v>
      </c>
    </row>
    <row r="407" spans="1:13" x14ac:dyDescent="0.2">
      <c r="A407" s="1" t="s">
        <v>24</v>
      </c>
      <c r="B407" s="1" t="s">
        <v>91</v>
      </c>
      <c r="C407" s="2">
        <v>0</v>
      </c>
      <c r="D407" s="2">
        <v>0</v>
      </c>
      <c r="E407" s="3" t="str">
        <f t="shared" si="24"/>
        <v/>
      </c>
      <c r="F407" s="2">
        <v>172.20565999999999</v>
      </c>
      <c r="G407" s="2">
        <v>18.78651</v>
      </c>
      <c r="H407" s="3">
        <f t="shared" si="25"/>
        <v>-0.89090654743868469</v>
      </c>
      <c r="I407" s="2">
        <v>109.20889</v>
      </c>
      <c r="J407" s="3">
        <f t="shared" si="26"/>
        <v>-0.82797636712542355</v>
      </c>
      <c r="K407" s="2">
        <v>1251.6202900000001</v>
      </c>
      <c r="L407" s="2">
        <v>2138.3567600000001</v>
      </c>
      <c r="M407" s="3">
        <f t="shared" si="27"/>
        <v>0.70847083343463546</v>
      </c>
    </row>
    <row r="408" spans="1:13" x14ac:dyDescent="0.2">
      <c r="A408" s="1" t="s">
        <v>2</v>
      </c>
      <c r="B408" s="1" t="s">
        <v>91</v>
      </c>
      <c r="C408" s="2">
        <v>0</v>
      </c>
      <c r="D408" s="2">
        <v>0</v>
      </c>
      <c r="E408" s="3" t="str">
        <f t="shared" si="24"/>
        <v/>
      </c>
      <c r="F408" s="2">
        <v>1.78233</v>
      </c>
      <c r="G408" s="2">
        <v>0.46106000000000003</v>
      </c>
      <c r="H408" s="3">
        <f t="shared" si="25"/>
        <v>-0.74131614235298737</v>
      </c>
      <c r="I408" s="2">
        <v>0</v>
      </c>
      <c r="J408" s="3" t="str">
        <f t="shared" si="26"/>
        <v/>
      </c>
      <c r="K408" s="2">
        <v>1.8266899999999999</v>
      </c>
      <c r="L408" s="2">
        <v>0.46106000000000003</v>
      </c>
      <c r="M408" s="3">
        <f t="shared" si="27"/>
        <v>-0.74759811462262338</v>
      </c>
    </row>
    <row r="409" spans="1:13" x14ac:dyDescent="0.2">
      <c r="A409" s="6" t="s">
        <v>0</v>
      </c>
      <c r="B409" s="6" t="s">
        <v>91</v>
      </c>
      <c r="C409" s="5">
        <v>2.0640000000000001</v>
      </c>
      <c r="D409" s="5">
        <v>0</v>
      </c>
      <c r="E409" s="4">
        <f t="shared" si="24"/>
        <v>-1</v>
      </c>
      <c r="F409" s="5">
        <v>197.23192</v>
      </c>
      <c r="G409" s="5">
        <v>317.42905999999999</v>
      </c>
      <c r="H409" s="4">
        <f t="shared" si="25"/>
        <v>0.60942032101091947</v>
      </c>
      <c r="I409" s="5">
        <v>335.12493000000001</v>
      </c>
      <c r="J409" s="4">
        <f t="shared" si="26"/>
        <v>-5.2803800660249367E-2</v>
      </c>
      <c r="K409" s="5">
        <v>2621.7406299999998</v>
      </c>
      <c r="L409" s="5">
        <v>4047.30143</v>
      </c>
      <c r="M409" s="4">
        <f t="shared" si="27"/>
        <v>0.543745931114475</v>
      </c>
    </row>
    <row r="410" spans="1:13" x14ac:dyDescent="0.2">
      <c r="A410" s="1" t="s">
        <v>22</v>
      </c>
      <c r="B410" s="1" t="s">
        <v>90</v>
      </c>
      <c r="C410" s="2">
        <v>0</v>
      </c>
      <c r="D410" s="2">
        <v>0</v>
      </c>
      <c r="E410" s="3" t="str">
        <f t="shared" si="24"/>
        <v/>
      </c>
      <c r="F410" s="2">
        <v>1.0125</v>
      </c>
      <c r="G410" s="2">
        <v>8.02867</v>
      </c>
      <c r="H410" s="3">
        <f t="shared" si="25"/>
        <v>6.9295506172839509</v>
      </c>
      <c r="I410" s="2">
        <v>170.55410000000001</v>
      </c>
      <c r="J410" s="3">
        <f t="shared" si="26"/>
        <v>-0.95292596308150901</v>
      </c>
      <c r="K410" s="2">
        <v>109.20713000000001</v>
      </c>
      <c r="L410" s="2">
        <v>325.01334000000003</v>
      </c>
      <c r="M410" s="3">
        <f t="shared" si="27"/>
        <v>1.976118317549413</v>
      </c>
    </row>
    <row r="411" spans="1:13" x14ac:dyDescent="0.2">
      <c r="A411" s="1" t="s">
        <v>21</v>
      </c>
      <c r="B411" s="1" t="s">
        <v>90</v>
      </c>
      <c r="C411" s="2">
        <v>0</v>
      </c>
      <c r="D411" s="2">
        <v>0</v>
      </c>
      <c r="E411" s="3" t="str">
        <f t="shared" si="24"/>
        <v/>
      </c>
      <c r="F411" s="2">
        <v>55.856520000000003</v>
      </c>
      <c r="G411" s="2">
        <v>0</v>
      </c>
      <c r="H411" s="3">
        <f t="shared" si="25"/>
        <v>-1</v>
      </c>
      <c r="I411" s="2">
        <v>1.50996</v>
      </c>
      <c r="J411" s="3">
        <f t="shared" si="26"/>
        <v>-1</v>
      </c>
      <c r="K411" s="2">
        <v>217.42635999999999</v>
      </c>
      <c r="L411" s="2">
        <v>97.048500000000004</v>
      </c>
      <c r="M411" s="3">
        <f t="shared" si="27"/>
        <v>-0.55364887679672314</v>
      </c>
    </row>
    <row r="412" spans="1:13" x14ac:dyDescent="0.2">
      <c r="A412" s="1" t="s">
        <v>20</v>
      </c>
      <c r="B412" s="1" t="s">
        <v>90</v>
      </c>
      <c r="C412" s="2">
        <v>0</v>
      </c>
      <c r="D412" s="2">
        <v>0</v>
      </c>
      <c r="E412" s="3" t="str">
        <f t="shared" si="24"/>
        <v/>
      </c>
      <c r="F412" s="2">
        <v>221.87350000000001</v>
      </c>
      <c r="G412" s="2">
        <v>151.33398</v>
      </c>
      <c r="H412" s="3">
        <f t="shared" si="25"/>
        <v>-0.31792674654701891</v>
      </c>
      <c r="I412" s="2">
        <v>495.11122999999998</v>
      </c>
      <c r="J412" s="3">
        <f t="shared" si="26"/>
        <v>-0.69434347106204797</v>
      </c>
      <c r="K412" s="2">
        <v>4933.2762000000002</v>
      </c>
      <c r="L412" s="2">
        <v>5853.25695</v>
      </c>
      <c r="M412" s="3">
        <f t="shared" si="27"/>
        <v>0.18648474415440175</v>
      </c>
    </row>
    <row r="413" spans="1:13" x14ac:dyDescent="0.2">
      <c r="A413" s="1" t="s">
        <v>19</v>
      </c>
      <c r="B413" s="1" t="s">
        <v>90</v>
      </c>
      <c r="C413" s="2">
        <v>0</v>
      </c>
      <c r="D413" s="2">
        <v>0</v>
      </c>
      <c r="E413" s="3" t="str">
        <f t="shared" si="24"/>
        <v/>
      </c>
      <c r="F413" s="2">
        <v>578.19827999999995</v>
      </c>
      <c r="G413" s="2">
        <v>1041.3862899999999</v>
      </c>
      <c r="H413" s="3">
        <f t="shared" si="25"/>
        <v>0.80108852969953492</v>
      </c>
      <c r="I413" s="2">
        <v>737.41579999999999</v>
      </c>
      <c r="J413" s="3">
        <f t="shared" si="26"/>
        <v>0.41221043812730884</v>
      </c>
      <c r="K413" s="2">
        <v>5940.5731800000003</v>
      </c>
      <c r="L413" s="2">
        <v>7457.7138800000002</v>
      </c>
      <c r="M413" s="3">
        <f t="shared" si="27"/>
        <v>0.25538624877271521</v>
      </c>
    </row>
    <row r="414" spans="1:13" x14ac:dyDescent="0.2">
      <c r="A414" s="1" t="s">
        <v>17</v>
      </c>
      <c r="B414" s="1" t="s">
        <v>90</v>
      </c>
      <c r="C414" s="2">
        <v>0</v>
      </c>
      <c r="D414" s="2">
        <v>0</v>
      </c>
      <c r="E414" s="3" t="str">
        <f t="shared" si="24"/>
        <v/>
      </c>
      <c r="F414" s="2">
        <v>109.56741</v>
      </c>
      <c r="G414" s="2">
        <v>96.828810000000004</v>
      </c>
      <c r="H414" s="3">
        <f t="shared" si="25"/>
        <v>-0.11626267336245322</v>
      </c>
      <c r="I414" s="2">
        <v>80.612260000000006</v>
      </c>
      <c r="J414" s="3">
        <f t="shared" si="26"/>
        <v>0.20116729142688716</v>
      </c>
      <c r="K414" s="2">
        <v>1366.62761</v>
      </c>
      <c r="L414" s="2">
        <v>1349.0582199999999</v>
      </c>
      <c r="M414" s="3">
        <f t="shared" si="27"/>
        <v>-1.2856018619439524E-2</v>
      </c>
    </row>
    <row r="415" spans="1:13" x14ac:dyDescent="0.2">
      <c r="A415" s="1" t="s">
        <v>14</v>
      </c>
      <c r="B415" s="1" t="s">
        <v>90</v>
      </c>
      <c r="C415" s="2">
        <v>0</v>
      </c>
      <c r="D415" s="2">
        <v>0</v>
      </c>
      <c r="E415" s="3" t="str">
        <f t="shared" si="24"/>
        <v/>
      </c>
      <c r="F415" s="2">
        <v>0</v>
      </c>
      <c r="G415" s="2">
        <v>0</v>
      </c>
      <c r="H415" s="3" t="str">
        <f t="shared" si="25"/>
        <v/>
      </c>
      <c r="I415" s="2">
        <v>0</v>
      </c>
      <c r="J415" s="3" t="str">
        <f t="shared" si="26"/>
        <v/>
      </c>
      <c r="K415" s="2">
        <v>0.44500000000000001</v>
      </c>
      <c r="L415" s="2">
        <v>0</v>
      </c>
      <c r="M415" s="3">
        <f t="shared" si="27"/>
        <v>-1</v>
      </c>
    </row>
    <row r="416" spans="1:13" x14ac:dyDescent="0.2">
      <c r="A416" s="1" t="s">
        <v>13</v>
      </c>
      <c r="B416" s="1" t="s">
        <v>90</v>
      </c>
      <c r="C416" s="2">
        <v>0</v>
      </c>
      <c r="D416" s="2">
        <v>0</v>
      </c>
      <c r="E416" s="3" t="str">
        <f t="shared" si="24"/>
        <v/>
      </c>
      <c r="F416" s="2">
        <v>30.224049999999998</v>
      </c>
      <c r="G416" s="2">
        <v>51.654490000000003</v>
      </c>
      <c r="H416" s="3">
        <f t="shared" si="25"/>
        <v>0.70905255913750831</v>
      </c>
      <c r="I416" s="2">
        <v>65.676100000000005</v>
      </c>
      <c r="J416" s="3">
        <f t="shared" si="26"/>
        <v>-0.21349638605215593</v>
      </c>
      <c r="K416" s="2">
        <v>1130.7568000000001</v>
      </c>
      <c r="L416" s="2">
        <v>1727.2262000000001</v>
      </c>
      <c r="M416" s="3">
        <f t="shared" si="27"/>
        <v>0.52749574444301373</v>
      </c>
    </row>
    <row r="417" spans="1:13" x14ac:dyDescent="0.2">
      <c r="A417" s="1" t="s">
        <v>12</v>
      </c>
      <c r="B417" s="1" t="s">
        <v>90</v>
      </c>
      <c r="C417" s="2">
        <v>0</v>
      </c>
      <c r="D417" s="2">
        <v>0</v>
      </c>
      <c r="E417" s="3" t="str">
        <f t="shared" si="24"/>
        <v/>
      </c>
      <c r="F417" s="2">
        <v>10.437060000000001</v>
      </c>
      <c r="G417" s="2">
        <v>55.499609999999997</v>
      </c>
      <c r="H417" s="3">
        <f t="shared" si="25"/>
        <v>4.3175520692608833</v>
      </c>
      <c r="I417" s="2">
        <v>22.46199</v>
      </c>
      <c r="J417" s="3">
        <f t="shared" si="26"/>
        <v>1.4708233776259361</v>
      </c>
      <c r="K417" s="2">
        <v>476.96006999999997</v>
      </c>
      <c r="L417" s="2">
        <v>561.43559000000005</v>
      </c>
      <c r="M417" s="3">
        <f t="shared" si="27"/>
        <v>0.17711235240300116</v>
      </c>
    </row>
    <row r="418" spans="1:13" x14ac:dyDescent="0.2">
      <c r="A418" s="1" t="s">
        <v>11</v>
      </c>
      <c r="B418" s="1" t="s">
        <v>90</v>
      </c>
      <c r="C418" s="2">
        <v>0</v>
      </c>
      <c r="D418" s="2">
        <v>0</v>
      </c>
      <c r="E418" s="3" t="str">
        <f t="shared" si="24"/>
        <v/>
      </c>
      <c r="F418" s="2">
        <v>30.587759999999999</v>
      </c>
      <c r="G418" s="2">
        <v>92.187799999999996</v>
      </c>
      <c r="H418" s="3">
        <f t="shared" si="25"/>
        <v>2.0138787541160252</v>
      </c>
      <c r="I418" s="2">
        <v>43.047960000000003</v>
      </c>
      <c r="J418" s="3">
        <f t="shared" si="26"/>
        <v>1.1415137906651092</v>
      </c>
      <c r="K418" s="2">
        <v>165.88453999999999</v>
      </c>
      <c r="L418" s="2">
        <v>450.76936000000001</v>
      </c>
      <c r="M418" s="3">
        <f t="shared" si="27"/>
        <v>1.7173681164019268</v>
      </c>
    </row>
    <row r="419" spans="1:13" x14ac:dyDescent="0.2">
      <c r="A419" s="1" t="s">
        <v>10</v>
      </c>
      <c r="B419" s="1" t="s">
        <v>90</v>
      </c>
      <c r="C419" s="2">
        <v>0</v>
      </c>
      <c r="D419" s="2">
        <v>0</v>
      </c>
      <c r="E419" s="3" t="str">
        <f t="shared" si="24"/>
        <v/>
      </c>
      <c r="F419" s="2">
        <v>2549.6767500000001</v>
      </c>
      <c r="G419" s="2">
        <v>3008.9653400000002</v>
      </c>
      <c r="H419" s="3">
        <f t="shared" si="25"/>
        <v>0.18013600743702129</v>
      </c>
      <c r="I419" s="2">
        <v>2110.6233000000002</v>
      </c>
      <c r="J419" s="3">
        <f t="shared" si="26"/>
        <v>0.42562878937231474</v>
      </c>
      <c r="K419" s="2">
        <v>35375.964999999997</v>
      </c>
      <c r="L419" s="2">
        <v>34040.748829999997</v>
      </c>
      <c r="M419" s="3">
        <f t="shared" si="27"/>
        <v>-3.7743597100460713E-2</v>
      </c>
    </row>
    <row r="420" spans="1:13" x14ac:dyDescent="0.2">
      <c r="A420" s="1" t="s">
        <v>28</v>
      </c>
      <c r="B420" s="1" t="s">
        <v>90</v>
      </c>
      <c r="C420" s="2">
        <v>0</v>
      </c>
      <c r="D420" s="2">
        <v>0</v>
      </c>
      <c r="E420" s="3" t="str">
        <f t="shared" si="24"/>
        <v/>
      </c>
      <c r="F420" s="2">
        <v>0</v>
      </c>
      <c r="G420" s="2">
        <v>0</v>
      </c>
      <c r="H420" s="3" t="str">
        <f t="shared" si="25"/>
        <v/>
      </c>
      <c r="I420" s="2">
        <v>0</v>
      </c>
      <c r="J420" s="3" t="str">
        <f t="shared" si="26"/>
        <v/>
      </c>
      <c r="K420" s="2">
        <v>21.411729999999999</v>
      </c>
      <c r="L420" s="2">
        <v>24.307230000000001</v>
      </c>
      <c r="M420" s="3">
        <f t="shared" si="27"/>
        <v>0.13522961479525475</v>
      </c>
    </row>
    <row r="421" spans="1:13" x14ac:dyDescent="0.2">
      <c r="A421" s="1" t="s">
        <v>9</v>
      </c>
      <c r="B421" s="1" t="s">
        <v>90</v>
      </c>
      <c r="C421" s="2">
        <v>0</v>
      </c>
      <c r="D421" s="2">
        <v>0</v>
      </c>
      <c r="E421" s="3" t="str">
        <f t="shared" si="24"/>
        <v/>
      </c>
      <c r="F421" s="2">
        <v>1.6500999999999999</v>
      </c>
      <c r="G421" s="2">
        <v>4.0241600000000002</v>
      </c>
      <c r="H421" s="3">
        <f t="shared" si="25"/>
        <v>1.4387370462396221</v>
      </c>
      <c r="I421" s="2">
        <v>5.2196499999999997</v>
      </c>
      <c r="J421" s="3">
        <f t="shared" si="26"/>
        <v>-0.22903642964566584</v>
      </c>
      <c r="K421" s="2">
        <v>5.6400800000000002</v>
      </c>
      <c r="L421" s="2">
        <v>28.793019999999999</v>
      </c>
      <c r="M421" s="3">
        <f t="shared" si="27"/>
        <v>4.1050729776882591</v>
      </c>
    </row>
    <row r="422" spans="1:13" x14ac:dyDescent="0.2">
      <c r="A422" s="1" t="s">
        <v>8</v>
      </c>
      <c r="B422" s="1" t="s">
        <v>90</v>
      </c>
      <c r="C422" s="2">
        <v>0</v>
      </c>
      <c r="D422" s="2">
        <v>0</v>
      </c>
      <c r="E422" s="3" t="str">
        <f t="shared" si="24"/>
        <v/>
      </c>
      <c r="F422" s="2">
        <v>97.454040000000006</v>
      </c>
      <c r="G422" s="2">
        <v>48.04759</v>
      </c>
      <c r="H422" s="3">
        <f t="shared" si="25"/>
        <v>-0.50697179921940649</v>
      </c>
      <c r="I422" s="2">
        <v>176.76633000000001</v>
      </c>
      <c r="J422" s="3">
        <f t="shared" si="26"/>
        <v>-0.72818584851538182</v>
      </c>
      <c r="K422" s="2">
        <v>1879.4998000000001</v>
      </c>
      <c r="L422" s="2">
        <v>1631.5825400000001</v>
      </c>
      <c r="M422" s="3">
        <f t="shared" si="27"/>
        <v>-0.13190597838850526</v>
      </c>
    </row>
    <row r="423" spans="1:13" x14ac:dyDescent="0.2">
      <c r="A423" s="1" t="s">
        <v>7</v>
      </c>
      <c r="B423" s="1" t="s">
        <v>90</v>
      </c>
      <c r="C423" s="2">
        <v>0</v>
      </c>
      <c r="D423" s="2">
        <v>0</v>
      </c>
      <c r="E423" s="3" t="str">
        <f t="shared" si="24"/>
        <v/>
      </c>
      <c r="F423" s="2">
        <v>25.056000000000001</v>
      </c>
      <c r="G423" s="2">
        <v>102.33937</v>
      </c>
      <c r="H423" s="3">
        <f t="shared" si="25"/>
        <v>3.0844256864623247</v>
      </c>
      <c r="I423" s="2">
        <v>31.246300000000002</v>
      </c>
      <c r="J423" s="3">
        <f t="shared" si="26"/>
        <v>2.2752476293193111</v>
      </c>
      <c r="K423" s="2">
        <v>385.50635</v>
      </c>
      <c r="L423" s="2">
        <v>633.45060000000001</v>
      </c>
      <c r="M423" s="3">
        <f t="shared" si="27"/>
        <v>0.6431651514949106</v>
      </c>
    </row>
    <row r="424" spans="1:13" x14ac:dyDescent="0.2">
      <c r="A424" s="1" t="s">
        <v>6</v>
      </c>
      <c r="B424" s="1" t="s">
        <v>90</v>
      </c>
      <c r="C424" s="2">
        <v>0</v>
      </c>
      <c r="D424" s="2">
        <v>0</v>
      </c>
      <c r="E424" s="3" t="str">
        <f t="shared" si="24"/>
        <v/>
      </c>
      <c r="F424" s="2">
        <v>60.616210000000002</v>
      </c>
      <c r="G424" s="2">
        <v>56.248330000000003</v>
      </c>
      <c r="H424" s="3">
        <f t="shared" si="25"/>
        <v>-7.205795281493188E-2</v>
      </c>
      <c r="I424" s="2">
        <v>160.21290999999999</v>
      </c>
      <c r="J424" s="3">
        <f t="shared" si="26"/>
        <v>-0.64891512175891441</v>
      </c>
      <c r="K424" s="2">
        <v>1952.6414299999999</v>
      </c>
      <c r="L424" s="2">
        <v>2262.7194100000002</v>
      </c>
      <c r="M424" s="3">
        <f t="shared" si="27"/>
        <v>0.15879924252144972</v>
      </c>
    </row>
    <row r="425" spans="1:13" x14ac:dyDescent="0.2">
      <c r="A425" s="1" t="s">
        <v>4</v>
      </c>
      <c r="B425" s="1" t="s">
        <v>90</v>
      </c>
      <c r="C425" s="2">
        <v>0</v>
      </c>
      <c r="D425" s="2">
        <v>0</v>
      </c>
      <c r="E425" s="3" t="str">
        <f t="shared" si="24"/>
        <v/>
      </c>
      <c r="F425" s="2">
        <v>442.28908000000001</v>
      </c>
      <c r="G425" s="2">
        <v>284.33057000000002</v>
      </c>
      <c r="H425" s="3">
        <f t="shared" si="25"/>
        <v>-0.3571386162190574</v>
      </c>
      <c r="I425" s="2">
        <v>897.36776999999995</v>
      </c>
      <c r="J425" s="3">
        <f t="shared" si="26"/>
        <v>-0.68315045457895152</v>
      </c>
      <c r="K425" s="2">
        <v>7517.3136999999997</v>
      </c>
      <c r="L425" s="2">
        <v>8093.8855700000004</v>
      </c>
      <c r="M425" s="3">
        <f t="shared" si="27"/>
        <v>7.6699189765088605E-2</v>
      </c>
    </row>
    <row r="426" spans="1:13" x14ac:dyDescent="0.2">
      <c r="A426" s="1" t="s">
        <v>3</v>
      </c>
      <c r="B426" s="1" t="s">
        <v>90</v>
      </c>
      <c r="C426" s="2">
        <v>0</v>
      </c>
      <c r="D426" s="2">
        <v>0</v>
      </c>
      <c r="E426" s="3" t="str">
        <f t="shared" si="24"/>
        <v/>
      </c>
      <c r="F426" s="2">
        <v>5896.8313900000003</v>
      </c>
      <c r="G426" s="2">
        <v>6096.1382000000003</v>
      </c>
      <c r="H426" s="3">
        <f t="shared" si="25"/>
        <v>3.3798967075434838E-2</v>
      </c>
      <c r="I426" s="2">
        <v>4438.2431800000004</v>
      </c>
      <c r="J426" s="3">
        <f t="shared" si="26"/>
        <v>0.37354758465488125</v>
      </c>
      <c r="K426" s="2">
        <v>62288.976519999997</v>
      </c>
      <c r="L426" s="2">
        <v>68353.894740000003</v>
      </c>
      <c r="M426" s="3">
        <f t="shared" si="27"/>
        <v>9.7367440578392861E-2</v>
      </c>
    </row>
    <row r="427" spans="1:13" x14ac:dyDescent="0.2">
      <c r="A427" s="1" t="s">
        <v>2</v>
      </c>
      <c r="B427" s="1" t="s">
        <v>90</v>
      </c>
      <c r="C427" s="2">
        <v>0</v>
      </c>
      <c r="D427" s="2">
        <v>0</v>
      </c>
      <c r="E427" s="3" t="str">
        <f t="shared" si="24"/>
        <v/>
      </c>
      <c r="F427" s="2">
        <v>5.3299999999999997E-3</v>
      </c>
      <c r="G427" s="2">
        <v>0</v>
      </c>
      <c r="H427" s="3">
        <f t="shared" si="25"/>
        <v>-1</v>
      </c>
      <c r="I427" s="2">
        <v>296.28669000000002</v>
      </c>
      <c r="J427" s="3">
        <f t="shared" si="26"/>
        <v>-1</v>
      </c>
      <c r="K427" s="2">
        <v>6.5199800000000003</v>
      </c>
      <c r="L427" s="2">
        <v>296.31796000000003</v>
      </c>
      <c r="M427" s="3">
        <f t="shared" si="27"/>
        <v>44.447679287359776</v>
      </c>
    </row>
    <row r="428" spans="1:13" x14ac:dyDescent="0.2">
      <c r="A428" s="1" t="s">
        <v>26</v>
      </c>
      <c r="B428" s="1" t="s">
        <v>90</v>
      </c>
      <c r="C428" s="2">
        <v>0</v>
      </c>
      <c r="D428" s="2">
        <v>0</v>
      </c>
      <c r="E428" s="3" t="str">
        <f t="shared" si="24"/>
        <v/>
      </c>
      <c r="F428" s="2">
        <v>0</v>
      </c>
      <c r="G428" s="2">
        <v>0</v>
      </c>
      <c r="H428" s="3" t="str">
        <f t="shared" si="25"/>
        <v/>
      </c>
      <c r="I428" s="2">
        <v>0</v>
      </c>
      <c r="J428" s="3" t="str">
        <f t="shared" si="26"/>
        <v/>
      </c>
      <c r="K428" s="2">
        <v>1.9307300000000001</v>
      </c>
      <c r="L428" s="2">
        <v>0.10634</v>
      </c>
      <c r="M428" s="3">
        <f t="shared" si="27"/>
        <v>-0.94492238686921526</v>
      </c>
    </row>
    <row r="429" spans="1:13" x14ac:dyDescent="0.2">
      <c r="A429" s="1" t="s">
        <v>30</v>
      </c>
      <c r="B429" s="1" t="s">
        <v>90</v>
      </c>
      <c r="C429" s="2">
        <v>0</v>
      </c>
      <c r="D429" s="2">
        <v>0</v>
      </c>
      <c r="E429" s="3" t="str">
        <f t="shared" si="24"/>
        <v/>
      </c>
      <c r="F429" s="2">
        <v>0</v>
      </c>
      <c r="G429" s="2">
        <v>0</v>
      </c>
      <c r="H429" s="3" t="str">
        <f t="shared" si="25"/>
        <v/>
      </c>
      <c r="I429" s="2">
        <v>0</v>
      </c>
      <c r="J429" s="3" t="str">
        <f t="shared" si="26"/>
        <v/>
      </c>
      <c r="K429" s="2">
        <v>73.744110000000006</v>
      </c>
      <c r="L429" s="2">
        <v>51.79457</v>
      </c>
      <c r="M429" s="3">
        <f t="shared" si="27"/>
        <v>-0.29764465256954087</v>
      </c>
    </row>
    <row r="430" spans="1:13" x14ac:dyDescent="0.2">
      <c r="A430" s="6" t="s">
        <v>0</v>
      </c>
      <c r="B430" s="6" t="s">
        <v>90</v>
      </c>
      <c r="C430" s="5">
        <v>0</v>
      </c>
      <c r="D430" s="5">
        <v>0</v>
      </c>
      <c r="E430" s="4" t="str">
        <f t="shared" si="24"/>
        <v/>
      </c>
      <c r="F430" s="5">
        <v>10111.33598</v>
      </c>
      <c r="G430" s="5">
        <v>11097.013209999999</v>
      </c>
      <c r="H430" s="4">
        <f t="shared" si="25"/>
        <v>9.7482393221790531E-2</v>
      </c>
      <c r="I430" s="5">
        <v>9732.3555300000007</v>
      </c>
      <c r="J430" s="4">
        <f t="shared" si="26"/>
        <v>0.14021864242355697</v>
      </c>
      <c r="K430" s="5">
        <v>123850.30632</v>
      </c>
      <c r="L430" s="5">
        <v>133239.12285000001</v>
      </c>
      <c r="M430" s="4">
        <f t="shared" si="27"/>
        <v>7.5807778026333761E-2</v>
      </c>
    </row>
    <row r="431" spans="1:13" x14ac:dyDescent="0.2">
      <c r="A431" s="1" t="s">
        <v>22</v>
      </c>
      <c r="B431" s="1" t="s">
        <v>89</v>
      </c>
      <c r="C431" s="2">
        <v>0</v>
      </c>
      <c r="D431" s="2">
        <v>0</v>
      </c>
      <c r="E431" s="3" t="str">
        <f t="shared" si="24"/>
        <v/>
      </c>
      <c r="F431" s="2">
        <v>22.05246</v>
      </c>
      <c r="G431" s="2">
        <v>2.50617</v>
      </c>
      <c r="H431" s="3">
        <f t="shared" si="25"/>
        <v>-0.88635417545253459</v>
      </c>
      <c r="I431" s="2">
        <v>4.25969</v>
      </c>
      <c r="J431" s="3">
        <f t="shared" si="26"/>
        <v>-0.41165436921466114</v>
      </c>
      <c r="K431" s="2">
        <v>256.07772999999997</v>
      </c>
      <c r="L431" s="2">
        <v>249.56694999999999</v>
      </c>
      <c r="M431" s="3">
        <f t="shared" si="27"/>
        <v>-2.5425014506337495E-2</v>
      </c>
    </row>
    <row r="432" spans="1:13" x14ac:dyDescent="0.2">
      <c r="A432" s="1" t="s">
        <v>21</v>
      </c>
      <c r="B432" s="1" t="s">
        <v>89</v>
      </c>
      <c r="C432" s="2">
        <v>0</v>
      </c>
      <c r="D432" s="2">
        <v>0</v>
      </c>
      <c r="E432" s="3" t="str">
        <f t="shared" si="24"/>
        <v/>
      </c>
      <c r="F432" s="2">
        <v>0.66</v>
      </c>
      <c r="G432" s="2">
        <v>344.99099999999999</v>
      </c>
      <c r="H432" s="3">
        <f t="shared" si="25"/>
        <v>521.71363636363628</v>
      </c>
      <c r="I432" s="2">
        <v>1206.8863799999999</v>
      </c>
      <c r="J432" s="3">
        <f t="shared" si="26"/>
        <v>-0.71414790512425874</v>
      </c>
      <c r="K432" s="2">
        <v>6998.8374299999996</v>
      </c>
      <c r="L432" s="2">
        <v>9734.5343200000007</v>
      </c>
      <c r="M432" s="3">
        <f t="shared" si="27"/>
        <v>0.39087875913128634</v>
      </c>
    </row>
    <row r="433" spans="1:13" x14ac:dyDescent="0.2">
      <c r="A433" s="1" t="s">
        <v>20</v>
      </c>
      <c r="B433" s="1" t="s">
        <v>89</v>
      </c>
      <c r="C433" s="2">
        <v>0</v>
      </c>
      <c r="D433" s="2">
        <v>0</v>
      </c>
      <c r="E433" s="3" t="str">
        <f t="shared" si="24"/>
        <v/>
      </c>
      <c r="F433" s="2">
        <v>61.436529999999998</v>
      </c>
      <c r="G433" s="2">
        <v>233.95278999999999</v>
      </c>
      <c r="H433" s="3">
        <f t="shared" si="25"/>
        <v>2.8080404280645408</v>
      </c>
      <c r="I433" s="2">
        <v>159.29383999999999</v>
      </c>
      <c r="J433" s="3">
        <f t="shared" si="26"/>
        <v>0.46868698751941706</v>
      </c>
      <c r="K433" s="2">
        <v>1383.0500400000001</v>
      </c>
      <c r="L433" s="2">
        <v>1680.6494600000001</v>
      </c>
      <c r="M433" s="3">
        <f t="shared" si="27"/>
        <v>0.21517617685040524</v>
      </c>
    </row>
    <row r="434" spans="1:13" x14ac:dyDescent="0.2">
      <c r="A434" s="1" t="s">
        <v>17</v>
      </c>
      <c r="B434" s="1" t="s">
        <v>89</v>
      </c>
      <c r="C434" s="2">
        <v>0</v>
      </c>
      <c r="D434" s="2">
        <v>0</v>
      </c>
      <c r="E434" s="3" t="str">
        <f t="shared" si="24"/>
        <v/>
      </c>
      <c r="F434" s="2">
        <v>10.038</v>
      </c>
      <c r="G434" s="2">
        <v>0</v>
      </c>
      <c r="H434" s="3">
        <f t="shared" si="25"/>
        <v>-1</v>
      </c>
      <c r="I434" s="2">
        <v>6.2919999999999998</v>
      </c>
      <c r="J434" s="3">
        <f t="shared" si="26"/>
        <v>-1</v>
      </c>
      <c r="K434" s="2">
        <v>114.70791</v>
      </c>
      <c r="L434" s="2">
        <v>49.006590000000003</v>
      </c>
      <c r="M434" s="3">
        <f t="shared" si="27"/>
        <v>-0.57277061363946036</v>
      </c>
    </row>
    <row r="435" spans="1:13" x14ac:dyDescent="0.2">
      <c r="A435" s="1" t="s">
        <v>13</v>
      </c>
      <c r="B435" s="1" t="s">
        <v>89</v>
      </c>
      <c r="C435" s="2">
        <v>0</v>
      </c>
      <c r="D435" s="2">
        <v>0</v>
      </c>
      <c r="E435" s="3" t="str">
        <f t="shared" si="24"/>
        <v/>
      </c>
      <c r="F435" s="2">
        <v>12.2445</v>
      </c>
      <c r="G435" s="2">
        <v>20.46294</v>
      </c>
      <c r="H435" s="3">
        <f t="shared" si="25"/>
        <v>0.67119441381844913</v>
      </c>
      <c r="I435" s="2">
        <v>0</v>
      </c>
      <c r="J435" s="3" t="str">
        <f t="shared" si="26"/>
        <v/>
      </c>
      <c r="K435" s="2">
        <v>48.561450000000001</v>
      </c>
      <c r="L435" s="2">
        <v>55.052700000000002</v>
      </c>
      <c r="M435" s="3">
        <f t="shared" si="27"/>
        <v>0.13367084384836114</v>
      </c>
    </row>
    <row r="436" spans="1:13" x14ac:dyDescent="0.2">
      <c r="A436" s="1" t="s">
        <v>12</v>
      </c>
      <c r="B436" s="1" t="s">
        <v>89</v>
      </c>
      <c r="C436" s="2">
        <v>0</v>
      </c>
      <c r="D436" s="2">
        <v>0</v>
      </c>
      <c r="E436" s="3" t="str">
        <f t="shared" si="24"/>
        <v/>
      </c>
      <c r="F436" s="2">
        <v>44.190280000000001</v>
      </c>
      <c r="G436" s="2">
        <v>36.233800000000002</v>
      </c>
      <c r="H436" s="3">
        <f t="shared" si="25"/>
        <v>-0.18005045453434554</v>
      </c>
      <c r="I436" s="2">
        <v>145.28774000000001</v>
      </c>
      <c r="J436" s="3">
        <f t="shared" si="26"/>
        <v>-0.75060662379358367</v>
      </c>
      <c r="K436" s="2">
        <v>689.17467999999997</v>
      </c>
      <c r="L436" s="2">
        <v>1435.5822499999999</v>
      </c>
      <c r="M436" s="3">
        <f t="shared" si="27"/>
        <v>1.0830455494969722</v>
      </c>
    </row>
    <row r="437" spans="1:13" x14ac:dyDescent="0.2">
      <c r="A437" s="1" t="s">
        <v>11</v>
      </c>
      <c r="B437" s="1" t="s">
        <v>89</v>
      </c>
      <c r="C437" s="2">
        <v>0</v>
      </c>
      <c r="D437" s="2">
        <v>0</v>
      </c>
      <c r="E437" s="3" t="str">
        <f t="shared" si="24"/>
        <v/>
      </c>
      <c r="F437" s="2">
        <v>2.4965700000000002</v>
      </c>
      <c r="G437" s="2">
        <v>0</v>
      </c>
      <c r="H437" s="3">
        <f t="shared" si="25"/>
        <v>-1</v>
      </c>
      <c r="I437" s="2">
        <v>0</v>
      </c>
      <c r="J437" s="3" t="str">
        <f t="shared" si="26"/>
        <v/>
      </c>
      <c r="K437" s="2">
        <v>216.14542</v>
      </c>
      <c r="L437" s="2">
        <v>101.85468</v>
      </c>
      <c r="M437" s="3">
        <f t="shared" si="27"/>
        <v>-0.52876780826537984</v>
      </c>
    </row>
    <row r="438" spans="1:13" x14ac:dyDescent="0.2">
      <c r="A438" s="1" t="s">
        <v>10</v>
      </c>
      <c r="B438" s="1" t="s">
        <v>89</v>
      </c>
      <c r="C438" s="2">
        <v>0</v>
      </c>
      <c r="D438" s="2">
        <v>0</v>
      </c>
      <c r="E438" s="3" t="str">
        <f t="shared" si="24"/>
        <v/>
      </c>
      <c r="F438" s="2">
        <v>3.4805000000000001</v>
      </c>
      <c r="G438" s="2">
        <v>3.66</v>
      </c>
      <c r="H438" s="3">
        <f t="shared" si="25"/>
        <v>5.1573049849159558E-2</v>
      </c>
      <c r="I438" s="2">
        <v>0</v>
      </c>
      <c r="J438" s="3" t="str">
        <f t="shared" si="26"/>
        <v/>
      </c>
      <c r="K438" s="2">
        <v>385.79378000000003</v>
      </c>
      <c r="L438" s="2">
        <v>105.12547000000001</v>
      </c>
      <c r="M438" s="3">
        <f t="shared" si="27"/>
        <v>-0.72750864464429676</v>
      </c>
    </row>
    <row r="439" spans="1:13" x14ac:dyDescent="0.2">
      <c r="A439" s="1" t="s">
        <v>28</v>
      </c>
      <c r="B439" s="1" t="s">
        <v>89</v>
      </c>
      <c r="C439" s="2">
        <v>0</v>
      </c>
      <c r="D439" s="2">
        <v>0</v>
      </c>
      <c r="E439" s="3" t="str">
        <f t="shared" si="24"/>
        <v/>
      </c>
      <c r="F439" s="2">
        <v>0</v>
      </c>
      <c r="G439" s="2">
        <v>0</v>
      </c>
      <c r="H439" s="3" t="str">
        <f t="shared" si="25"/>
        <v/>
      </c>
      <c r="I439" s="2">
        <v>0</v>
      </c>
      <c r="J439" s="3" t="str">
        <f t="shared" si="26"/>
        <v/>
      </c>
      <c r="K439" s="2">
        <v>97.061949999999996</v>
      </c>
      <c r="L439" s="2">
        <v>0</v>
      </c>
      <c r="M439" s="3">
        <f t="shared" si="27"/>
        <v>-1</v>
      </c>
    </row>
    <row r="440" spans="1:13" x14ac:dyDescent="0.2">
      <c r="A440" s="1" t="s">
        <v>9</v>
      </c>
      <c r="B440" s="1" t="s">
        <v>89</v>
      </c>
      <c r="C440" s="2">
        <v>0</v>
      </c>
      <c r="D440" s="2">
        <v>0</v>
      </c>
      <c r="E440" s="3" t="str">
        <f t="shared" si="24"/>
        <v/>
      </c>
      <c r="F440" s="2">
        <v>11132.93665</v>
      </c>
      <c r="G440" s="2">
        <v>11439.44407</v>
      </c>
      <c r="H440" s="3">
        <f t="shared" si="25"/>
        <v>2.753158754388485E-2</v>
      </c>
      <c r="I440" s="2">
        <v>16129.57625</v>
      </c>
      <c r="J440" s="3">
        <f t="shared" si="26"/>
        <v>-0.29077838793192101</v>
      </c>
      <c r="K440" s="2">
        <v>137210.74499000001</v>
      </c>
      <c r="L440" s="2">
        <v>154649.76146000001</v>
      </c>
      <c r="M440" s="3">
        <f t="shared" si="27"/>
        <v>0.12709658030988003</v>
      </c>
    </row>
    <row r="441" spans="1:13" x14ac:dyDescent="0.2">
      <c r="A441" s="1" t="s">
        <v>8</v>
      </c>
      <c r="B441" s="1" t="s">
        <v>89</v>
      </c>
      <c r="C441" s="2">
        <v>0</v>
      </c>
      <c r="D441" s="2">
        <v>0</v>
      </c>
      <c r="E441" s="3" t="str">
        <f t="shared" si="24"/>
        <v/>
      </c>
      <c r="F441" s="2">
        <v>111.32574</v>
      </c>
      <c r="G441" s="2">
        <v>139.58073999999999</v>
      </c>
      <c r="H441" s="3">
        <f t="shared" si="25"/>
        <v>0.25380473554453808</v>
      </c>
      <c r="I441" s="2">
        <v>160.65643</v>
      </c>
      <c r="J441" s="3">
        <f t="shared" si="26"/>
        <v>-0.13118485204731622</v>
      </c>
      <c r="K441" s="2">
        <v>3412.1548299999999</v>
      </c>
      <c r="L441" s="2">
        <v>3017.89876</v>
      </c>
      <c r="M441" s="3">
        <f t="shared" si="27"/>
        <v>-0.11554460147401924</v>
      </c>
    </row>
    <row r="442" spans="1:13" x14ac:dyDescent="0.2">
      <c r="A442" s="1" t="s">
        <v>7</v>
      </c>
      <c r="B442" s="1" t="s">
        <v>89</v>
      </c>
      <c r="C442" s="2">
        <v>0</v>
      </c>
      <c r="D442" s="2">
        <v>0</v>
      </c>
      <c r="E442" s="3" t="str">
        <f t="shared" si="24"/>
        <v/>
      </c>
      <c r="F442" s="2">
        <v>0</v>
      </c>
      <c r="G442" s="2">
        <v>0</v>
      </c>
      <c r="H442" s="3" t="str">
        <f t="shared" si="25"/>
        <v/>
      </c>
      <c r="I442" s="2">
        <v>0</v>
      </c>
      <c r="J442" s="3" t="str">
        <f t="shared" si="26"/>
        <v/>
      </c>
      <c r="K442" s="2">
        <v>5.4512799999999997</v>
      </c>
      <c r="L442" s="2">
        <v>8.5733099999999993</v>
      </c>
      <c r="M442" s="3">
        <f t="shared" si="27"/>
        <v>0.57271503206586338</v>
      </c>
    </row>
    <row r="443" spans="1:13" x14ac:dyDescent="0.2">
      <c r="A443" s="1" t="s">
        <v>6</v>
      </c>
      <c r="B443" s="1" t="s">
        <v>89</v>
      </c>
      <c r="C443" s="2">
        <v>0</v>
      </c>
      <c r="D443" s="2">
        <v>0</v>
      </c>
      <c r="E443" s="3" t="str">
        <f t="shared" si="24"/>
        <v/>
      </c>
      <c r="F443" s="2">
        <v>124.15664</v>
      </c>
      <c r="G443" s="2">
        <v>167.08858000000001</v>
      </c>
      <c r="H443" s="3">
        <f t="shared" si="25"/>
        <v>0.34578851360668272</v>
      </c>
      <c r="I443" s="2">
        <v>231.36404999999999</v>
      </c>
      <c r="J443" s="3">
        <f t="shared" si="26"/>
        <v>-0.27781096501379532</v>
      </c>
      <c r="K443" s="2">
        <v>2477.3728000000001</v>
      </c>
      <c r="L443" s="2">
        <v>1890.1636000000001</v>
      </c>
      <c r="M443" s="3">
        <f t="shared" si="27"/>
        <v>-0.23702900104497793</v>
      </c>
    </row>
    <row r="444" spans="1:13" x14ac:dyDescent="0.2">
      <c r="A444" s="1" t="s">
        <v>4</v>
      </c>
      <c r="B444" s="1" t="s">
        <v>89</v>
      </c>
      <c r="C444" s="2">
        <v>0</v>
      </c>
      <c r="D444" s="2">
        <v>0</v>
      </c>
      <c r="E444" s="3" t="str">
        <f t="shared" si="24"/>
        <v/>
      </c>
      <c r="F444" s="2">
        <v>19.994499999999999</v>
      </c>
      <c r="G444" s="2">
        <v>0</v>
      </c>
      <c r="H444" s="3">
        <f t="shared" si="25"/>
        <v>-1</v>
      </c>
      <c r="I444" s="2">
        <v>0</v>
      </c>
      <c r="J444" s="3" t="str">
        <f t="shared" si="26"/>
        <v/>
      </c>
      <c r="K444" s="2">
        <v>252.70038</v>
      </c>
      <c r="L444" s="2">
        <v>124.83474</v>
      </c>
      <c r="M444" s="3">
        <f t="shared" si="27"/>
        <v>-0.50599702303573901</v>
      </c>
    </row>
    <row r="445" spans="1:13" x14ac:dyDescent="0.2">
      <c r="A445" s="1" t="s">
        <v>24</v>
      </c>
      <c r="B445" s="1" t="s">
        <v>89</v>
      </c>
      <c r="C445" s="2">
        <v>0</v>
      </c>
      <c r="D445" s="2">
        <v>0</v>
      </c>
      <c r="E445" s="3" t="str">
        <f t="shared" si="24"/>
        <v/>
      </c>
      <c r="F445" s="2">
        <v>1414.7427700000001</v>
      </c>
      <c r="G445" s="2">
        <v>814.25099999999998</v>
      </c>
      <c r="H445" s="3">
        <f t="shared" si="25"/>
        <v>-0.42445296963772439</v>
      </c>
      <c r="I445" s="2">
        <v>820.96860000000004</v>
      </c>
      <c r="J445" s="3">
        <f t="shared" si="26"/>
        <v>-8.182529758141821E-3</v>
      </c>
      <c r="K445" s="2">
        <v>15678.41251</v>
      </c>
      <c r="L445" s="2">
        <v>13382.51837</v>
      </c>
      <c r="M445" s="3">
        <f t="shared" si="27"/>
        <v>-0.14643664583615423</v>
      </c>
    </row>
    <row r="446" spans="1:13" x14ac:dyDescent="0.2">
      <c r="A446" s="1" t="s">
        <v>3</v>
      </c>
      <c r="B446" s="1" t="s">
        <v>89</v>
      </c>
      <c r="C446" s="2">
        <v>0</v>
      </c>
      <c r="D446" s="2">
        <v>0</v>
      </c>
      <c r="E446" s="3" t="str">
        <f t="shared" si="24"/>
        <v/>
      </c>
      <c r="F446" s="2">
        <v>199.34280000000001</v>
      </c>
      <c r="G446" s="2">
        <v>189.86320000000001</v>
      </c>
      <c r="H446" s="3">
        <f t="shared" si="25"/>
        <v>-4.7554263309234179E-2</v>
      </c>
      <c r="I446" s="2">
        <v>67.445999999999998</v>
      </c>
      <c r="J446" s="3">
        <f t="shared" si="26"/>
        <v>1.8150401802923821</v>
      </c>
      <c r="K446" s="2">
        <v>1126.8464300000001</v>
      </c>
      <c r="L446" s="2">
        <v>854.74225000000001</v>
      </c>
      <c r="M446" s="3">
        <f t="shared" si="27"/>
        <v>-0.24147405782702802</v>
      </c>
    </row>
    <row r="447" spans="1:13" x14ac:dyDescent="0.2">
      <c r="A447" s="1" t="s">
        <v>27</v>
      </c>
      <c r="B447" s="1" t="s">
        <v>89</v>
      </c>
      <c r="C447" s="2">
        <v>0</v>
      </c>
      <c r="D447" s="2">
        <v>0</v>
      </c>
      <c r="E447" s="3" t="str">
        <f t="shared" si="24"/>
        <v/>
      </c>
      <c r="F447" s="2">
        <v>14.181710000000001</v>
      </c>
      <c r="G447" s="2">
        <v>19.65662</v>
      </c>
      <c r="H447" s="3">
        <f t="shared" si="25"/>
        <v>0.38605429105516897</v>
      </c>
      <c r="I447" s="2">
        <v>70.963200000000001</v>
      </c>
      <c r="J447" s="3">
        <f t="shared" si="26"/>
        <v>-0.72300262671356419</v>
      </c>
      <c r="K447" s="2">
        <v>296.95427000000001</v>
      </c>
      <c r="L447" s="2">
        <v>252.53362999999999</v>
      </c>
      <c r="M447" s="3">
        <f t="shared" si="27"/>
        <v>-0.14958747688659269</v>
      </c>
    </row>
    <row r="448" spans="1:13" x14ac:dyDescent="0.2">
      <c r="A448" s="1" t="s">
        <v>2</v>
      </c>
      <c r="B448" s="1" t="s">
        <v>89</v>
      </c>
      <c r="C448" s="2">
        <v>0</v>
      </c>
      <c r="D448" s="2">
        <v>0</v>
      </c>
      <c r="E448" s="3" t="str">
        <f t="shared" si="24"/>
        <v/>
      </c>
      <c r="F448" s="2">
        <v>0</v>
      </c>
      <c r="G448" s="2">
        <v>0.62783999999999995</v>
      </c>
      <c r="H448" s="3" t="str">
        <f t="shared" si="25"/>
        <v/>
      </c>
      <c r="I448" s="2">
        <v>0</v>
      </c>
      <c r="J448" s="3" t="str">
        <f t="shared" si="26"/>
        <v/>
      </c>
      <c r="K448" s="2">
        <v>15.035130000000001</v>
      </c>
      <c r="L448" s="2">
        <v>22.717130000000001</v>
      </c>
      <c r="M448" s="3">
        <f t="shared" si="27"/>
        <v>0.51093671953617958</v>
      </c>
    </row>
    <row r="449" spans="1:13" x14ac:dyDescent="0.2">
      <c r="A449" s="1" t="s">
        <v>26</v>
      </c>
      <c r="B449" s="1" t="s">
        <v>89</v>
      </c>
      <c r="C449" s="2">
        <v>0</v>
      </c>
      <c r="D449" s="2">
        <v>0</v>
      </c>
      <c r="E449" s="3" t="str">
        <f t="shared" si="24"/>
        <v/>
      </c>
      <c r="F449" s="2">
        <v>0</v>
      </c>
      <c r="G449" s="2">
        <v>0</v>
      </c>
      <c r="H449" s="3" t="str">
        <f t="shared" si="25"/>
        <v/>
      </c>
      <c r="I449" s="2">
        <v>0</v>
      </c>
      <c r="J449" s="3" t="str">
        <f t="shared" si="26"/>
        <v/>
      </c>
      <c r="K449" s="2">
        <v>98.556340000000006</v>
      </c>
      <c r="L449" s="2">
        <v>63.151200000000003</v>
      </c>
      <c r="M449" s="3">
        <f t="shared" si="27"/>
        <v>-0.35923756908992355</v>
      </c>
    </row>
    <row r="450" spans="1:13" x14ac:dyDescent="0.2">
      <c r="A450" s="6" t="s">
        <v>0</v>
      </c>
      <c r="B450" s="6" t="s">
        <v>89</v>
      </c>
      <c r="C450" s="5">
        <v>0</v>
      </c>
      <c r="D450" s="5">
        <v>0</v>
      </c>
      <c r="E450" s="4" t="str">
        <f t="shared" si="24"/>
        <v/>
      </c>
      <c r="F450" s="5">
        <v>13173.27965</v>
      </c>
      <c r="G450" s="5">
        <v>13412.31875</v>
      </c>
      <c r="H450" s="4">
        <f t="shared" si="25"/>
        <v>1.8145754614721232E-2</v>
      </c>
      <c r="I450" s="5">
        <v>19002.994180000002</v>
      </c>
      <c r="J450" s="4">
        <f t="shared" si="26"/>
        <v>-0.29419971279494439</v>
      </c>
      <c r="K450" s="5">
        <v>170763.63935000001</v>
      </c>
      <c r="L450" s="5">
        <v>187678.26686999999</v>
      </c>
      <c r="M450" s="4">
        <f t="shared" si="27"/>
        <v>9.9052863855469075E-2</v>
      </c>
    </row>
    <row r="451" spans="1:13" x14ac:dyDescent="0.2">
      <c r="A451" s="1" t="s">
        <v>22</v>
      </c>
      <c r="B451" s="1" t="s">
        <v>88</v>
      </c>
      <c r="C451" s="2">
        <v>50.998249999999999</v>
      </c>
      <c r="D451" s="2">
        <v>0</v>
      </c>
      <c r="E451" s="3">
        <f t="shared" si="24"/>
        <v>-1</v>
      </c>
      <c r="F451" s="2">
        <v>59039.222459999997</v>
      </c>
      <c r="G451" s="2">
        <v>49949.582690000003</v>
      </c>
      <c r="H451" s="3">
        <f t="shared" si="25"/>
        <v>-0.15395934077821516</v>
      </c>
      <c r="I451" s="2">
        <v>56144.125379999998</v>
      </c>
      <c r="J451" s="3">
        <f t="shared" si="26"/>
        <v>-0.11033287361898514</v>
      </c>
      <c r="K451" s="2">
        <v>559546.87121999997</v>
      </c>
      <c r="L451" s="2">
        <v>740498.28728000005</v>
      </c>
      <c r="M451" s="3">
        <f t="shared" si="27"/>
        <v>0.32338920181157516</v>
      </c>
    </row>
    <row r="452" spans="1:13" x14ac:dyDescent="0.2">
      <c r="A452" s="1" t="s">
        <v>21</v>
      </c>
      <c r="B452" s="1" t="s">
        <v>88</v>
      </c>
      <c r="C452" s="2">
        <v>4.1803299999999997</v>
      </c>
      <c r="D452" s="2">
        <v>0</v>
      </c>
      <c r="E452" s="3">
        <f t="shared" si="24"/>
        <v>-1</v>
      </c>
      <c r="F452" s="2">
        <v>774.16160000000002</v>
      </c>
      <c r="G452" s="2">
        <v>1377.4546399999999</v>
      </c>
      <c r="H452" s="3">
        <f t="shared" si="25"/>
        <v>0.77928566852192094</v>
      </c>
      <c r="I452" s="2">
        <v>1174.4937399999999</v>
      </c>
      <c r="J452" s="3">
        <f t="shared" si="26"/>
        <v>0.17280713646034429</v>
      </c>
      <c r="K452" s="2">
        <v>11346.67822</v>
      </c>
      <c r="L452" s="2">
        <v>11846.81696</v>
      </c>
      <c r="M452" s="3">
        <f t="shared" si="27"/>
        <v>4.4077987434105736E-2</v>
      </c>
    </row>
    <row r="453" spans="1:13" x14ac:dyDescent="0.2">
      <c r="A453" s="1" t="s">
        <v>20</v>
      </c>
      <c r="B453" s="1" t="s">
        <v>88</v>
      </c>
      <c r="C453" s="2">
        <v>110.5219</v>
      </c>
      <c r="D453" s="2">
        <v>0</v>
      </c>
      <c r="E453" s="3">
        <f t="shared" ref="E453:E516" si="28">IF(C453=0,"",(D453/C453-1))</f>
        <v>-1</v>
      </c>
      <c r="F453" s="2">
        <v>28481.60615</v>
      </c>
      <c r="G453" s="2">
        <v>30256.654070000001</v>
      </c>
      <c r="H453" s="3">
        <f t="shared" ref="H453:H516" si="29">IF(F453=0,"",(G453/F453-1))</f>
        <v>6.2322606058506924E-2</v>
      </c>
      <c r="I453" s="2">
        <v>32615.30949</v>
      </c>
      <c r="J453" s="3">
        <f t="shared" ref="J453:J516" si="30">IF(I453=0,"",(G453/I453-1))</f>
        <v>-7.2317431809842958E-2</v>
      </c>
      <c r="K453" s="2">
        <v>293625.87844</v>
      </c>
      <c r="L453" s="2">
        <v>343605.64309000003</v>
      </c>
      <c r="M453" s="3">
        <f t="shared" ref="M453:M516" si="31">IF(K453=0,"",(L453/K453-1))</f>
        <v>0.17021580289699489</v>
      </c>
    </row>
    <row r="454" spans="1:13" x14ac:dyDescent="0.2">
      <c r="A454" s="1" t="s">
        <v>19</v>
      </c>
      <c r="B454" s="1" t="s">
        <v>88</v>
      </c>
      <c r="C454" s="2">
        <v>77.400000000000006</v>
      </c>
      <c r="D454" s="2">
        <v>0</v>
      </c>
      <c r="E454" s="3">
        <f t="shared" si="28"/>
        <v>-1</v>
      </c>
      <c r="F454" s="2">
        <v>2139.6540500000001</v>
      </c>
      <c r="G454" s="2">
        <v>1980.6502499999999</v>
      </c>
      <c r="H454" s="3">
        <f t="shared" si="29"/>
        <v>-7.4312854454204991E-2</v>
      </c>
      <c r="I454" s="2">
        <v>2619.5428200000001</v>
      </c>
      <c r="J454" s="3">
        <f t="shared" si="30"/>
        <v>-0.24389468464577346</v>
      </c>
      <c r="K454" s="2">
        <v>18659.391619999999</v>
      </c>
      <c r="L454" s="2">
        <v>27551.889800000001</v>
      </c>
      <c r="M454" s="3">
        <f t="shared" si="31"/>
        <v>0.47656956674131923</v>
      </c>
    </row>
    <row r="455" spans="1:13" x14ac:dyDescent="0.2">
      <c r="A455" s="1" t="s">
        <v>18</v>
      </c>
      <c r="B455" s="1" t="s">
        <v>88</v>
      </c>
      <c r="C455" s="2">
        <v>0</v>
      </c>
      <c r="D455" s="2">
        <v>0</v>
      </c>
      <c r="E455" s="3" t="str">
        <f t="shared" si="28"/>
        <v/>
      </c>
      <c r="F455" s="2">
        <v>32.461179999999999</v>
      </c>
      <c r="G455" s="2">
        <v>89.430710000000005</v>
      </c>
      <c r="H455" s="3">
        <f t="shared" si="29"/>
        <v>1.7550049012389572</v>
      </c>
      <c r="I455" s="2">
        <v>146.53126</v>
      </c>
      <c r="J455" s="3">
        <f t="shared" si="30"/>
        <v>-0.38968169658815466</v>
      </c>
      <c r="K455" s="2">
        <v>1137.9077</v>
      </c>
      <c r="L455" s="2">
        <v>843.70672000000002</v>
      </c>
      <c r="M455" s="3">
        <f t="shared" si="31"/>
        <v>-0.25854555690237435</v>
      </c>
    </row>
    <row r="456" spans="1:13" x14ac:dyDescent="0.2">
      <c r="A456" s="1" t="s">
        <v>17</v>
      </c>
      <c r="B456" s="1" t="s">
        <v>88</v>
      </c>
      <c r="C456" s="2">
        <v>40.814210000000003</v>
      </c>
      <c r="D456" s="2">
        <v>0</v>
      </c>
      <c r="E456" s="3">
        <f t="shared" si="28"/>
        <v>-1</v>
      </c>
      <c r="F456" s="2">
        <v>13227.071099999999</v>
      </c>
      <c r="G456" s="2">
        <v>14833.48408</v>
      </c>
      <c r="H456" s="3">
        <f t="shared" si="29"/>
        <v>0.12144888069740567</v>
      </c>
      <c r="I456" s="2">
        <v>14237.8043</v>
      </c>
      <c r="J456" s="3">
        <f t="shared" si="30"/>
        <v>4.1837896311020417E-2</v>
      </c>
      <c r="K456" s="2">
        <v>147411.83671</v>
      </c>
      <c r="L456" s="2">
        <v>159070.64332999999</v>
      </c>
      <c r="M456" s="3">
        <f t="shared" si="31"/>
        <v>7.9090030218781582E-2</v>
      </c>
    </row>
    <row r="457" spans="1:13" x14ac:dyDescent="0.2">
      <c r="A457" s="1" t="s">
        <v>16</v>
      </c>
      <c r="B457" s="1" t="s">
        <v>88</v>
      </c>
      <c r="C457" s="2">
        <v>0</v>
      </c>
      <c r="D457" s="2">
        <v>0</v>
      </c>
      <c r="E457" s="3" t="str">
        <f t="shared" si="28"/>
        <v/>
      </c>
      <c r="F457" s="2">
        <v>0.25774999999999998</v>
      </c>
      <c r="G457" s="2">
        <v>6.3</v>
      </c>
      <c r="H457" s="3">
        <f t="shared" si="29"/>
        <v>23.442289039767218</v>
      </c>
      <c r="I457" s="2">
        <v>0.86746999999999996</v>
      </c>
      <c r="J457" s="3">
        <f t="shared" si="30"/>
        <v>6.2624989913195845</v>
      </c>
      <c r="K457" s="2">
        <v>67.12012</v>
      </c>
      <c r="L457" s="2">
        <v>52.306339999999999</v>
      </c>
      <c r="M457" s="3">
        <f t="shared" si="31"/>
        <v>-0.22070550529409072</v>
      </c>
    </row>
    <row r="458" spans="1:13" x14ac:dyDescent="0.2">
      <c r="A458" s="1" t="s">
        <v>15</v>
      </c>
      <c r="B458" s="1" t="s">
        <v>88</v>
      </c>
      <c r="C458" s="2">
        <v>0</v>
      </c>
      <c r="D458" s="2">
        <v>0</v>
      </c>
      <c r="E458" s="3" t="str">
        <f t="shared" si="28"/>
        <v/>
      </c>
      <c r="F458" s="2">
        <v>612.41243999999995</v>
      </c>
      <c r="G458" s="2">
        <v>1789.87184</v>
      </c>
      <c r="H458" s="3">
        <f t="shared" si="29"/>
        <v>1.9226575475834555</v>
      </c>
      <c r="I458" s="2">
        <v>306.69296000000003</v>
      </c>
      <c r="J458" s="3">
        <f t="shared" si="30"/>
        <v>4.8360382318524682</v>
      </c>
      <c r="K458" s="2">
        <v>9364.9201499999999</v>
      </c>
      <c r="L458" s="2">
        <v>12017.143410000001</v>
      </c>
      <c r="M458" s="3">
        <f t="shared" si="31"/>
        <v>0.28320831544943825</v>
      </c>
    </row>
    <row r="459" spans="1:13" x14ac:dyDescent="0.2">
      <c r="A459" s="1" t="s">
        <v>14</v>
      </c>
      <c r="B459" s="1" t="s">
        <v>88</v>
      </c>
      <c r="C459" s="2">
        <v>52.152500000000003</v>
      </c>
      <c r="D459" s="2">
        <v>0</v>
      </c>
      <c r="E459" s="3">
        <f t="shared" si="28"/>
        <v>-1</v>
      </c>
      <c r="F459" s="2">
        <v>2781.3809200000001</v>
      </c>
      <c r="G459" s="2">
        <v>4113.2894900000001</v>
      </c>
      <c r="H459" s="3">
        <f t="shared" si="29"/>
        <v>0.47886593325735483</v>
      </c>
      <c r="I459" s="2">
        <v>3573.73866</v>
      </c>
      <c r="J459" s="3">
        <f t="shared" si="30"/>
        <v>0.1509765770057736</v>
      </c>
      <c r="K459" s="2">
        <v>27855.021700000001</v>
      </c>
      <c r="L459" s="2">
        <v>31625.608700000001</v>
      </c>
      <c r="M459" s="3">
        <f t="shared" si="31"/>
        <v>0.13536471235274616</v>
      </c>
    </row>
    <row r="460" spans="1:13" x14ac:dyDescent="0.2">
      <c r="A460" s="1" t="s">
        <v>13</v>
      </c>
      <c r="B460" s="1" t="s">
        <v>88</v>
      </c>
      <c r="C460" s="2">
        <v>837.44060000000002</v>
      </c>
      <c r="D460" s="2">
        <v>0</v>
      </c>
      <c r="E460" s="3">
        <f t="shared" si="28"/>
        <v>-1</v>
      </c>
      <c r="F460" s="2">
        <v>45214.099499999997</v>
      </c>
      <c r="G460" s="2">
        <v>48245.078889999997</v>
      </c>
      <c r="H460" s="3">
        <f t="shared" si="29"/>
        <v>6.7036155171021461E-2</v>
      </c>
      <c r="I460" s="2">
        <v>51859.040560000001</v>
      </c>
      <c r="J460" s="3">
        <f t="shared" si="30"/>
        <v>-6.9688170682963402E-2</v>
      </c>
      <c r="K460" s="2">
        <v>599558.93935999996</v>
      </c>
      <c r="L460" s="2">
        <v>642549.53735</v>
      </c>
      <c r="M460" s="3">
        <f t="shared" si="31"/>
        <v>7.1703706120853417E-2</v>
      </c>
    </row>
    <row r="461" spans="1:13" x14ac:dyDescent="0.2">
      <c r="A461" s="1" t="s">
        <v>12</v>
      </c>
      <c r="B461" s="1" t="s">
        <v>88</v>
      </c>
      <c r="C461" s="2">
        <v>0</v>
      </c>
      <c r="D461" s="2">
        <v>0</v>
      </c>
      <c r="E461" s="3" t="str">
        <f t="shared" si="28"/>
        <v/>
      </c>
      <c r="F461" s="2">
        <v>1616.13615</v>
      </c>
      <c r="G461" s="2">
        <v>1605.1863900000001</v>
      </c>
      <c r="H461" s="3">
        <f t="shared" si="29"/>
        <v>-6.7752707592116934E-3</v>
      </c>
      <c r="I461" s="2">
        <v>1147.40843</v>
      </c>
      <c r="J461" s="3">
        <f t="shared" si="30"/>
        <v>0.39896687877742032</v>
      </c>
      <c r="K461" s="2">
        <v>22103.504580000001</v>
      </c>
      <c r="L461" s="2">
        <v>20460.02476</v>
      </c>
      <c r="M461" s="3">
        <f t="shared" si="31"/>
        <v>-7.4353811815302651E-2</v>
      </c>
    </row>
    <row r="462" spans="1:13" x14ac:dyDescent="0.2">
      <c r="A462" s="1" t="s">
        <v>11</v>
      </c>
      <c r="B462" s="1" t="s">
        <v>88</v>
      </c>
      <c r="C462" s="2">
        <v>63.667079999999999</v>
      </c>
      <c r="D462" s="2">
        <v>0</v>
      </c>
      <c r="E462" s="3">
        <f t="shared" si="28"/>
        <v>-1</v>
      </c>
      <c r="F462" s="2">
        <v>18560.806980000001</v>
      </c>
      <c r="G462" s="2">
        <v>24016.087759999999</v>
      </c>
      <c r="H462" s="3">
        <f t="shared" si="29"/>
        <v>0.29391398692299719</v>
      </c>
      <c r="I462" s="2">
        <v>28205.770140000001</v>
      </c>
      <c r="J462" s="3">
        <f t="shared" si="30"/>
        <v>-0.14853990368652992</v>
      </c>
      <c r="K462" s="2">
        <v>220061.01600999999</v>
      </c>
      <c r="L462" s="2">
        <v>267501.49956999999</v>
      </c>
      <c r="M462" s="3">
        <f t="shared" si="31"/>
        <v>0.21557877183409979</v>
      </c>
    </row>
    <row r="463" spans="1:13" x14ac:dyDescent="0.2">
      <c r="A463" s="1" t="s">
        <v>10</v>
      </c>
      <c r="B463" s="1" t="s">
        <v>88</v>
      </c>
      <c r="C463" s="2">
        <v>227.65416999999999</v>
      </c>
      <c r="D463" s="2">
        <v>0</v>
      </c>
      <c r="E463" s="3">
        <f t="shared" si="28"/>
        <v>-1</v>
      </c>
      <c r="F463" s="2">
        <v>30191.98</v>
      </c>
      <c r="G463" s="2">
        <v>40222.565139999999</v>
      </c>
      <c r="H463" s="3">
        <f t="shared" si="29"/>
        <v>0.3322268079138897</v>
      </c>
      <c r="I463" s="2">
        <v>38952.329039999997</v>
      </c>
      <c r="J463" s="3">
        <f t="shared" si="30"/>
        <v>3.2610016687207644E-2</v>
      </c>
      <c r="K463" s="2">
        <v>395040.21302999998</v>
      </c>
      <c r="L463" s="2">
        <v>427708.21159999998</v>
      </c>
      <c r="M463" s="3">
        <f t="shared" si="31"/>
        <v>8.2695375033931429E-2</v>
      </c>
    </row>
    <row r="464" spans="1:13" x14ac:dyDescent="0.2">
      <c r="A464" s="1" t="s">
        <v>28</v>
      </c>
      <c r="B464" s="1" t="s">
        <v>88</v>
      </c>
      <c r="C464" s="2">
        <v>0</v>
      </c>
      <c r="D464" s="2">
        <v>0</v>
      </c>
      <c r="E464" s="3" t="str">
        <f t="shared" si="28"/>
        <v/>
      </c>
      <c r="F464" s="2">
        <v>315.92176999999998</v>
      </c>
      <c r="G464" s="2">
        <v>3.2051599999999998</v>
      </c>
      <c r="H464" s="3">
        <f t="shared" si="29"/>
        <v>-0.9898545769732805</v>
      </c>
      <c r="I464" s="2">
        <v>36.463540000000002</v>
      </c>
      <c r="J464" s="3">
        <f t="shared" si="30"/>
        <v>-0.91209959318266964</v>
      </c>
      <c r="K464" s="2">
        <v>3562.93833</v>
      </c>
      <c r="L464" s="2">
        <v>1613.4247700000001</v>
      </c>
      <c r="M464" s="3">
        <f t="shared" si="31"/>
        <v>-0.54716455336458214</v>
      </c>
    </row>
    <row r="465" spans="1:13" x14ac:dyDescent="0.2">
      <c r="A465" s="1" t="s">
        <v>9</v>
      </c>
      <c r="B465" s="1" t="s">
        <v>88</v>
      </c>
      <c r="C465" s="2">
        <v>182</v>
      </c>
      <c r="D465" s="2">
        <v>0</v>
      </c>
      <c r="E465" s="3">
        <f t="shared" si="28"/>
        <v>-1</v>
      </c>
      <c r="F465" s="2">
        <v>8372.4341000000004</v>
      </c>
      <c r="G465" s="2">
        <v>9137.0885699999999</v>
      </c>
      <c r="H465" s="3">
        <f t="shared" si="29"/>
        <v>9.1330007601970742E-2</v>
      </c>
      <c r="I465" s="2">
        <v>13011.86558</v>
      </c>
      <c r="J465" s="3">
        <f t="shared" si="30"/>
        <v>-0.29778796792642548</v>
      </c>
      <c r="K465" s="2">
        <v>100338.80615999999</v>
      </c>
      <c r="L465" s="2">
        <v>129889.58345000001</v>
      </c>
      <c r="M465" s="3">
        <f t="shared" si="31"/>
        <v>0.29450995503054345</v>
      </c>
    </row>
    <row r="466" spans="1:13" x14ac:dyDescent="0.2">
      <c r="A466" s="1" t="s">
        <v>8</v>
      </c>
      <c r="B466" s="1" t="s">
        <v>88</v>
      </c>
      <c r="C466" s="2">
        <v>752.74239</v>
      </c>
      <c r="D466" s="2">
        <v>0</v>
      </c>
      <c r="E466" s="3">
        <f t="shared" si="28"/>
        <v>-1</v>
      </c>
      <c r="F466" s="2">
        <v>55231.447119999997</v>
      </c>
      <c r="G466" s="2">
        <v>71740.365999999995</v>
      </c>
      <c r="H466" s="3">
        <f t="shared" si="29"/>
        <v>0.29890433332538757</v>
      </c>
      <c r="I466" s="2">
        <v>69867.40552</v>
      </c>
      <c r="J466" s="3">
        <f t="shared" si="30"/>
        <v>2.6807356965099283E-2</v>
      </c>
      <c r="K466" s="2">
        <v>548971.33638999995</v>
      </c>
      <c r="L466" s="2">
        <v>652109.70168000006</v>
      </c>
      <c r="M466" s="3">
        <f t="shared" si="31"/>
        <v>0.18787568394414067</v>
      </c>
    </row>
    <row r="467" spans="1:13" x14ac:dyDescent="0.2">
      <c r="A467" s="1" t="s">
        <v>7</v>
      </c>
      <c r="B467" s="1" t="s">
        <v>88</v>
      </c>
      <c r="C467" s="2">
        <v>0</v>
      </c>
      <c r="D467" s="2">
        <v>0</v>
      </c>
      <c r="E467" s="3" t="str">
        <f t="shared" si="28"/>
        <v/>
      </c>
      <c r="F467" s="2">
        <v>7707.8674600000004</v>
      </c>
      <c r="G467" s="2">
        <v>8555.1895000000004</v>
      </c>
      <c r="H467" s="3">
        <f t="shared" si="29"/>
        <v>0.10992950312095795</v>
      </c>
      <c r="I467" s="2">
        <v>8320.4829900000004</v>
      </c>
      <c r="J467" s="3">
        <f t="shared" si="30"/>
        <v>2.8208279529215119E-2</v>
      </c>
      <c r="K467" s="2">
        <v>89201.74209</v>
      </c>
      <c r="L467" s="2">
        <v>102612.65532000001</v>
      </c>
      <c r="M467" s="3">
        <f t="shared" si="31"/>
        <v>0.15034362463985373</v>
      </c>
    </row>
    <row r="468" spans="1:13" x14ac:dyDescent="0.2">
      <c r="A468" s="1" t="s">
        <v>6</v>
      </c>
      <c r="B468" s="1" t="s">
        <v>88</v>
      </c>
      <c r="C468" s="2">
        <v>691.24207999999999</v>
      </c>
      <c r="D468" s="2">
        <v>0</v>
      </c>
      <c r="E468" s="3">
        <f t="shared" si="28"/>
        <v>-1</v>
      </c>
      <c r="F468" s="2">
        <v>36203.875930000002</v>
      </c>
      <c r="G468" s="2">
        <v>50819.08135</v>
      </c>
      <c r="H468" s="3">
        <f t="shared" si="29"/>
        <v>0.40369173312433237</v>
      </c>
      <c r="I468" s="2">
        <v>46960.127240000002</v>
      </c>
      <c r="J468" s="3">
        <f t="shared" si="30"/>
        <v>8.2175120401143165E-2</v>
      </c>
      <c r="K468" s="2">
        <v>356787.45068000001</v>
      </c>
      <c r="L468" s="2">
        <v>442011.10204000003</v>
      </c>
      <c r="M468" s="3">
        <f t="shared" si="31"/>
        <v>0.2388639264009218</v>
      </c>
    </row>
    <row r="469" spans="1:13" x14ac:dyDescent="0.2">
      <c r="A469" s="1" t="s">
        <v>5</v>
      </c>
      <c r="B469" s="1" t="s">
        <v>88</v>
      </c>
      <c r="C469" s="2">
        <v>0</v>
      </c>
      <c r="D469" s="2">
        <v>0</v>
      </c>
      <c r="E469" s="3" t="str">
        <f t="shared" si="28"/>
        <v/>
      </c>
      <c r="F469" s="2">
        <v>0</v>
      </c>
      <c r="G469" s="2">
        <v>272.01263999999998</v>
      </c>
      <c r="H469" s="3" t="str">
        <f t="shared" si="29"/>
        <v/>
      </c>
      <c r="I469" s="2">
        <v>231.02383</v>
      </c>
      <c r="J469" s="3">
        <f t="shared" si="30"/>
        <v>0.17742243300182481</v>
      </c>
      <c r="K469" s="2">
        <v>184.24635000000001</v>
      </c>
      <c r="L469" s="2">
        <v>3167.6708699999999</v>
      </c>
      <c r="M469" s="3">
        <f t="shared" si="31"/>
        <v>16.192584113606593</v>
      </c>
    </row>
    <row r="470" spans="1:13" x14ac:dyDescent="0.2">
      <c r="A470" s="1" t="s">
        <v>4</v>
      </c>
      <c r="B470" s="1" t="s">
        <v>88</v>
      </c>
      <c r="C470" s="2">
        <v>372.04154</v>
      </c>
      <c r="D470" s="2">
        <v>0</v>
      </c>
      <c r="E470" s="3">
        <f t="shared" si="28"/>
        <v>-1</v>
      </c>
      <c r="F470" s="2">
        <v>756882.03813</v>
      </c>
      <c r="G470" s="2">
        <v>689248.38717999996</v>
      </c>
      <c r="H470" s="3">
        <f t="shared" si="29"/>
        <v>-8.935824546332205E-2</v>
      </c>
      <c r="I470" s="2">
        <v>845273.90671000001</v>
      </c>
      <c r="J470" s="3">
        <f t="shared" si="30"/>
        <v>-0.18458575177990189</v>
      </c>
      <c r="K470" s="2">
        <v>8454822.8547499999</v>
      </c>
      <c r="L470" s="2">
        <v>8862851.2448800001</v>
      </c>
      <c r="M470" s="3">
        <f t="shared" si="31"/>
        <v>4.8259839045683428E-2</v>
      </c>
    </row>
    <row r="471" spans="1:13" x14ac:dyDescent="0.2">
      <c r="A471" s="1" t="s">
        <v>24</v>
      </c>
      <c r="B471" s="1" t="s">
        <v>88</v>
      </c>
      <c r="C471" s="2">
        <v>0</v>
      </c>
      <c r="D471" s="2">
        <v>0</v>
      </c>
      <c r="E471" s="3" t="str">
        <f t="shared" si="28"/>
        <v/>
      </c>
      <c r="F471" s="2">
        <v>85.087909999999994</v>
      </c>
      <c r="G471" s="2">
        <v>94.030770000000004</v>
      </c>
      <c r="H471" s="3">
        <f t="shared" si="29"/>
        <v>0.10510141805104878</v>
      </c>
      <c r="I471" s="2">
        <v>100.36161</v>
      </c>
      <c r="J471" s="3">
        <f t="shared" si="30"/>
        <v>-6.3080295344006498E-2</v>
      </c>
      <c r="K471" s="2">
        <v>7205.3117499999998</v>
      </c>
      <c r="L471" s="2">
        <v>7640.5071799999996</v>
      </c>
      <c r="M471" s="3">
        <f t="shared" si="31"/>
        <v>6.0399250594535214E-2</v>
      </c>
    </row>
    <row r="472" spans="1:13" x14ac:dyDescent="0.2">
      <c r="A472" s="1" t="s">
        <v>3</v>
      </c>
      <c r="B472" s="1" t="s">
        <v>88</v>
      </c>
      <c r="C472" s="2">
        <v>0</v>
      </c>
      <c r="D472" s="2">
        <v>0</v>
      </c>
      <c r="E472" s="3" t="str">
        <f t="shared" si="28"/>
        <v/>
      </c>
      <c r="F472" s="2">
        <v>7458.1809199999998</v>
      </c>
      <c r="G472" s="2">
        <v>5849.0910999999996</v>
      </c>
      <c r="H472" s="3">
        <f t="shared" si="29"/>
        <v>-0.2157482953631541</v>
      </c>
      <c r="I472" s="2">
        <v>6043.1562800000002</v>
      </c>
      <c r="J472" s="3">
        <f t="shared" si="30"/>
        <v>-3.2113215513268289E-2</v>
      </c>
      <c r="K472" s="2">
        <v>59813.60514</v>
      </c>
      <c r="L472" s="2">
        <v>82874.135469999994</v>
      </c>
      <c r="M472" s="3">
        <f t="shared" si="31"/>
        <v>0.38553988304206732</v>
      </c>
    </row>
    <row r="473" spans="1:13" x14ac:dyDescent="0.2">
      <c r="A473" s="1" t="s">
        <v>27</v>
      </c>
      <c r="B473" s="1" t="s">
        <v>88</v>
      </c>
      <c r="C473" s="2">
        <v>0</v>
      </c>
      <c r="D473" s="2">
        <v>0</v>
      </c>
      <c r="E473" s="3" t="str">
        <f t="shared" si="28"/>
        <v/>
      </c>
      <c r="F473" s="2">
        <v>599.91564000000005</v>
      </c>
      <c r="G473" s="2">
        <v>859.68928000000005</v>
      </c>
      <c r="H473" s="3">
        <f t="shared" si="29"/>
        <v>0.4330169488496749</v>
      </c>
      <c r="I473" s="2">
        <v>562.21132999999998</v>
      </c>
      <c r="J473" s="3">
        <f t="shared" si="30"/>
        <v>0.52912122920041482</v>
      </c>
      <c r="K473" s="2">
        <v>1734.3668700000001</v>
      </c>
      <c r="L473" s="2">
        <v>3357.4152199999999</v>
      </c>
      <c r="M473" s="3">
        <f t="shared" si="31"/>
        <v>0.93581604796221685</v>
      </c>
    </row>
    <row r="474" spans="1:13" x14ac:dyDescent="0.2">
      <c r="A474" s="1" t="s">
        <v>2</v>
      </c>
      <c r="B474" s="1" t="s">
        <v>88</v>
      </c>
      <c r="C474" s="2">
        <v>1485.4005400000001</v>
      </c>
      <c r="D474" s="2">
        <v>0</v>
      </c>
      <c r="E474" s="3">
        <f t="shared" si="28"/>
        <v>-1</v>
      </c>
      <c r="F474" s="2">
        <v>84352.300130000003</v>
      </c>
      <c r="G474" s="2">
        <v>92363.274730000005</v>
      </c>
      <c r="H474" s="3">
        <f t="shared" si="29"/>
        <v>9.4970434566145068E-2</v>
      </c>
      <c r="I474" s="2">
        <v>93962.506649999996</v>
      </c>
      <c r="J474" s="3">
        <f t="shared" si="30"/>
        <v>-1.7019894179249095E-2</v>
      </c>
      <c r="K474" s="2">
        <v>946306.61919</v>
      </c>
      <c r="L474" s="2">
        <v>991591.58560999995</v>
      </c>
      <c r="M474" s="3">
        <f t="shared" si="31"/>
        <v>4.785443269831724E-2</v>
      </c>
    </row>
    <row r="475" spans="1:13" x14ac:dyDescent="0.2">
      <c r="A475" s="1" t="s">
        <v>26</v>
      </c>
      <c r="B475" s="1" t="s">
        <v>88</v>
      </c>
      <c r="C475" s="2">
        <v>0</v>
      </c>
      <c r="D475" s="2">
        <v>5.8140000000000001</v>
      </c>
      <c r="E475" s="3" t="str">
        <f t="shared" si="28"/>
        <v/>
      </c>
      <c r="F475" s="2">
        <v>937.15135999999995</v>
      </c>
      <c r="G475" s="2">
        <v>2366.9672700000001</v>
      </c>
      <c r="H475" s="3">
        <f t="shared" si="29"/>
        <v>1.5257043536702546</v>
      </c>
      <c r="I475" s="2">
        <v>2370.1955200000002</v>
      </c>
      <c r="J475" s="3">
        <f t="shared" si="30"/>
        <v>-1.3620184380401801E-3</v>
      </c>
      <c r="K475" s="2">
        <v>53957.614699999998</v>
      </c>
      <c r="L475" s="2">
        <v>67585.228210000001</v>
      </c>
      <c r="M475" s="3">
        <f t="shared" si="31"/>
        <v>0.25256145190569379</v>
      </c>
    </row>
    <row r="476" spans="1:13" x14ac:dyDescent="0.2">
      <c r="A476" s="1" t="s">
        <v>30</v>
      </c>
      <c r="B476" s="1" t="s">
        <v>88</v>
      </c>
      <c r="C476" s="2">
        <v>0</v>
      </c>
      <c r="D476" s="2">
        <v>0</v>
      </c>
      <c r="E476" s="3" t="str">
        <f t="shared" si="28"/>
        <v/>
      </c>
      <c r="F476" s="2">
        <v>2556.97496</v>
      </c>
      <c r="G476" s="2">
        <v>3553.2848199999999</v>
      </c>
      <c r="H476" s="3">
        <f t="shared" si="29"/>
        <v>0.38964396428817594</v>
      </c>
      <c r="I476" s="2">
        <v>1955.82548</v>
      </c>
      <c r="J476" s="3">
        <f t="shared" si="30"/>
        <v>0.81676987867036077</v>
      </c>
      <c r="K476" s="2">
        <v>27989.18103</v>
      </c>
      <c r="L476" s="2">
        <v>25457.96802</v>
      </c>
      <c r="M476" s="3">
        <f t="shared" si="31"/>
        <v>-9.0435408141700813E-2</v>
      </c>
    </row>
    <row r="477" spans="1:13" x14ac:dyDescent="0.2">
      <c r="A477" s="6" t="s">
        <v>0</v>
      </c>
      <c r="B477" s="6" t="s">
        <v>88</v>
      </c>
      <c r="C477" s="5">
        <v>4948.2555899999998</v>
      </c>
      <c r="D477" s="5">
        <v>5.8140000000000001</v>
      </c>
      <c r="E477" s="4">
        <f t="shared" si="28"/>
        <v>-0.99882504048259968</v>
      </c>
      <c r="F477" s="5">
        <v>1163374.4457100001</v>
      </c>
      <c r="G477" s="5">
        <v>1153347.3043200001</v>
      </c>
      <c r="H477" s="4">
        <f t="shared" si="29"/>
        <v>-8.6190146491317288E-3</v>
      </c>
      <c r="I477" s="5">
        <v>1319679.1865300001</v>
      </c>
      <c r="J477" s="4">
        <f t="shared" si="30"/>
        <v>-0.12603963441096433</v>
      </c>
      <c r="K477" s="5">
        <v>12956655.37229</v>
      </c>
      <c r="L477" s="5">
        <v>14058093.54163</v>
      </c>
      <c r="M477" s="4">
        <f t="shared" si="31"/>
        <v>8.5009451721283824E-2</v>
      </c>
    </row>
    <row r="478" spans="1:13" x14ac:dyDescent="0.2">
      <c r="A478" s="1" t="s">
        <v>22</v>
      </c>
      <c r="B478" s="1" t="s">
        <v>87</v>
      </c>
      <c r="C478" s="2">
        <v>0</v>
      </c>
      <c r="D478" s="2">
        <v>0</v>
      </c>
      <c r="E478" s="3" t="str">
        <f t="shared" si="28"/>
        <v/>
      </c>
      <c r="F478" s="2">
        <v>0</v>
      </c>
      <c r="G478" s="2">
        <v>5.9679999999999997E-2</v>
      </c>
      <c r="H478" s="3" t="str">
        <f t="shared" si="29"/>
        <v/>
      </c>
      <c r="I478" s="2">
        <v>11</v>
      </c>
      <c r="J478" s="3">
        <f t="shared" si="30"/>
        <v>-0.99457454545454549</v>
      </c>
      <c r="K478" s="2">
        <v>68.287959999999998</v>
      </c>
      <c r="L478" s="2">
        <v>56.024590000000003</v>
      </c>
      <c r="M478" s="3">
        <f t="shared" si="31"/>
        <v>-0.17958319446063398</v>
      </c>
    </row>
    <row r="479" spans="1:13" x14ac:dyDescent="0.2">
      <c r="A479" s="1" t="s">
        <v>21</v>
      </c>
      <c r="B479" s="1" t="s">
        <v>87</v>
      </c>
      <c r="C479" s="2">
        <v>0</v>
      </c>
      <c r="D479" s="2">
        <v>0</v>
      </c>
      <c r="E479" s="3" t="str">
        <f t="shared" si="28"/>
        <v/>
      </c>
      <c r="F479" s="2">
        <v>100.16589999999999</v>
      </c>
      <c r="G479" s="2">
        <v>129.54057</v>
      </c>
      <c r="H479" s="3">
        <f t="shared" si="29"/>
        <v>0.29326018135912535</v>
      </c>
      <c r="I479" s="2">
        <v>123.43331999999999</v>
      </c>
      <c r="J479" s="3">
        <f t="shared" si="30"/>
        <v>4.9478131188564145E-2</v>
      </c>
      <c r="K479" s="2">
        <v>1707.9808599999999</v>
      </c>
      <c r="L479" s="2">
        <v>1761.1731600000001</v>
      </c>
      <c r="M479" s="3">
        <f t="shared" si="31"/>
        <v>3.1143381782393176E-2</v>
      </c>
    </row>
    <row r="480" spans="1:13" x14ac:dyDescent="0.2">
      <c r="A480" s="1" t="s">
        <v>20</v>
      </c>
      <c r="B480" s="1" t="s">
        <v>87</v>
      </c>
      <c r="C480" s="2">
        <v>0</v>
      </c>
      <c r="D480" s="2">
        <v>0</v>
      </c>
      <c r="E480" s="3" t="str">
        <f t="shared" si="28"/>
        <v/>
      </c>
      <c r="F480" s="2">
        <v>0.89863999999999999</v>
      </c>
      <c r="G480" s="2">
        <v>1.93696</v>
      </c>
      <c r="H480" s="3">
        <f t="shared" si="29"/>
        <v>1.1554348793732752</v>
      </c>
      <c r="I480" s="2">
        <v>0.32338</v>
      </c>
      <c r="J480" s="3">
        <f t="shared" si="30"/>
        <v>4.9897334405343559</v>
      </c>
      <c r="K480" s="2">
        <v>6.0571900000000003</v>
      </c>
      <c r="L480" s="2">
        <v>9.1432699999999993</v>
      </c>
      <c r="M480" s="3">
        <f t="shared" si="31"/>
        <v>0.50949037424944543</v>
      </c>
    </row>
    <row r="481" spans="1:13" x14ac:dyDescent="0.2">
      <c r="A481" s="1" t="s">
        <v>19</v>
      </c>
      <c r="B481" s="1" t="s">
        <v>87</v>
      </c>
      <c r="C481" s="2">
        <v>0</v>
      </c>
      <c r="D481" s="2">
        <v>0</v>
      </c>
      <c r="E481" s="3" t="str">
        <f t="shared" si="28"/>
        <v/>
      </c>
      <c r="F481" s="2">
        <v>66.432990000000004</v>
      </c>
      <c r="G481" s="2">
        <v>28.772120000000001</v>
      </c>
      <c r="H481" s="3">
        <f t="shared" si="29"/>
        <v>-0.56690011995546197</v>
      </c>
      <c r="I481" s="2">
        <v>59.954189999999997</v>
      </c>
      <c r="J481" s="3">
        <f t="shared" si="30"/>
        <v>-0.52009826168946649</v>
      </c>
      <c r="K481" s="2">
        <v>540.45825000000002</v>
      </c>
      <c r="L481" s="2">
        <v>575.61771999999996</v>
      </c>
      <c r="M481" s="3">
        <f t="shared" si="31"/>
        <v>6.5054923298885514E-2</v>
      </c>
    </row>
    <row r="482" spans="1:13" x14ac:dyDescent="0.2">
      <c r="A482" s="1" t="s">
        <v>18</v>
      </c>
      <c r="B482" s="1" t="s">
        <v>87</v>
      </c>
      <c r="C482" s="2">
        <v>0</v>
      </c>
      <c r="D482" s="2">
        <v>0</v>
      </c>
      <c r="E482" s="3" t="str">
        <f t="shared" si="28"/>
        <v/>
      </c>
      <c r="F482" s="2">
        <v>0</v>
      </c>
      <c r="G482" s="2">
        <v>0</v>
      </c>
      <c r="H482" s="3" t="str">
        <f t="shared" si="29"/>
        <v/>
      </c>
      <c r="I482" s="2">
        <v>0</v>
      </c>
      <c r="J482" s="3" t="str">
        <f t="shared" si="30"/>
        <v/>
      </c>
      <c r="K482" s="2">
        <v>0</v>
      </c>
      <c r="L482" s="2">
        <v>1.8737299999999999</v>
      </c>
      <c r="M482" s="3" t="str">
        <f t="shared" si="31"/>
        <v/>
      </c>
    </row>
    <row r="483" spans="1:13" x14ac:dyDescent="0.2">
      <c r="A483" s="1" t="s">
        <v>17</v>
      </c>
      <c r="B483" s="1" t="s">
        <v>87</v>
      </c>
      <c r="C483" s="2">
        <v>0</v>
      </c>
      <c r="D483" s="2">
        <v>0</v>
      </c>
      <c r="E483" s="3" t="str">
        <f t="shared" si="28"/>
        <v/>
      </c>
      <c r="F483" s="2">
        <v>12.22452</v>
      </c>
      <c r="G483" s="2">
        <v>0</v>
      </c>
      <c r="H483" s="3">
        <f t="shared" si="29"/>
        <v>-1</v>
      </c>
      <c r="I483" s="2">
        <v>0</v>
      </c>
      <c r="J483" s="3" t="str">
        <f t="shared" si="30"/>
        <v/>
      </c>
      <c r="K483" s="2">
        <v>12.22452</v>
      </c>
      <c r="L483" s="2">
        <v>13.74855</v>
      </c>
      <c r="M483" s="3">
        <f t="shared" si="31"/>
        <v>0.12466992569033386</v>
      </c>
    </row>
    <row r="484" spans="1:13" x14ac:dyDescent="0.2">
      <c r="A484" s="1" t="s">
        <v>15</v>
      </c>
      <c r="B484" s="1" t="s">
        <v>87</v>
      </c>
      <c r="C484" s="2">
        <v>0</v>
      </c>
      <c r="D484" s="2">
        <v>0</v>
      </c>
      <c r="E484" s="3" t="str">
        <f t="shared" si="28"/>
        <v/>
      </c>
      <c r="F484" s="2">
        <v>0</v>
      </c>
      <c r="G484" s="2">
        <v>0</v>
      </c>
      <c r="H484" s="3" t="str">
        <f t="shared" si="29"/>
        <v/>
      </c>
      <c r="I484" s="2">
        <v>500</v>
      </c>
      <c r="J484" s="3">
        <f t="shared" si="30"/>
        <v>-1</v>
      </c>
      <c r="K484" s="2">
        <v>0</v>
      </c>
      <c r="L484" s="2">
        <v>589.83882000000006</v>
      </c>
      <c r="M484" s="3" t="str">
        <f t="shared" si="31"/>
        <v/>
      </c>
    </row>
    <row r="485" spans="1:13" x14ac:dyDescent="0.2">
      <c r="A485" s="1" t="s">
        <v>14</v>
      </c>
      <c r="B485" s="1" t="s">
        <v>87</v>
      </c>
      <c r="C485" s="2">
        <v>0</v>
      </c>
      <c r="D485" s="2">
        <v>0</v>
      </c>
      <c r="E485" s="3" t="str">
        <f t="shared" si="28"/>
        <v/>
      </c>
      <c r="F485" s="2">
        <v>0</v>
      </c>
      <c r="G485" s="2">
        <v>0</v>
      </c>
      <c r="H485" s="3" t="str">
        <f t="shared" si="29"/>
        <v/>
      </c>
      <c r="I485" s="2">
        <v>0</v>
      </c>
      <c r="J485" s="3" t="str">
        <f t="shared" si="30"/>
        <v/>
      </c>
      <c r="K485" s="2">
        <v>20.227440000000001</v>
      </c>
      <c r="L485" s="2">
        <v>5.5819999999999999</v>
      </c>
      <c r="M485" s="3">
        <f t="shared" si="31"/>
        <v>-0.7240382371669376</v>
      </c>
    </row>
    <row r="486" spans="1:13" x14ac:dyDescent="0.2">
      <c r="A486" s="1" t="s">
        <v>13</v>
      </c>
      <c r="B486" s="1" t="s">
        <v>87</v>
      </c>
      <c r="C486" s="2">
        <v>0</v>
      </c>
      <c r="D486" s="2">
        <v>0</v>
      </c>
      <c r="E486" s="3" t="str">
        <f t="shared" si="28"/>
        <v/>
      </c>
      <c r="F486" s="2">
        <v>10.305709999999999</v>
      </c>
      <c r="G486" s="2">
        <v>66.864999999999995</v>
      </c>
      <c r="H486" s="3">
        <f t="shared" si="29"/>
        <v>5.4881507436168881</v>
      </c>
      <c r="I486" s="2">
        <v>53.376869999999997</v>
      </c>
      <c r="J486" s="3">
        <f t="shared" si="30"/>
        <v>0.25269615846714122</v>
      </c>
      <c r="K486" s="2">
        <v>515.05321000000004</v>
      </c>
      <c r="L486" s="2">
        <v>617.16188</v>
      </c>
      <c r="M486" s="3">
        <f t="shared" si="31"/>
        <v>0.19824877899508664</v>
      </c>
    </row>
    <row r="487" spans="1:13" x14ac:dyDescent="0.2">
      <c r="A487" s="1" t="s">
        <v>12</v>
      </c>
      <c r="B487" s="1" t="s">
        <v>87</v>
      </c>
      <c r="C487" s="2">
        <v>0</v>
      </c>
      <c r="D487" s="2">
        <v>0</v>
      </c>
      <c r="E487" s="3" t="str">
        <f t="shared" si="28"/>
        <v/>
      </c>
      <c r="F487" s="2">
        <v>229.4</v>
      </c>
      <c r="G487" s="2">
        <v>239.93768</v>
      </c>
      <c r="H487" s="3">
        <f t="shared" si="29"/>
        <v>4.5935832606800231E-2</v>
      </c>
      <c r="I487" s="2">
        <v>112.39709999999999</v>
      </c>
      <c r="J487" s="3">
        <f t="shared" si="30"/>
        <v>1.1347319459309895</v>
      </c>
      <c r="K487" s="2">
        <v>394.33769999999998</v>
      </c>
      <c r="L487" s="2">
        <v>1810.9400599999999</v>
      </c>
      <c r="M487" s="3">
        <f t="shared" si="31"/>
        <v>3.5923584278145357</v>
      </c>
    </row>
    <row r="488" spans="1:13" x14ac:dyDescent="0.2">
      <c r="A488" s="1" t="s">
        <v>11</v>
      </c>
      <c r="B488" s="1" t="s">
        <v>87</v>
      </c>
      <c r="C488" s="2">
        <v>0</v>
      </c>
      <c r="D488" s="2">
        <v>0</v>
      </c>
      <c r="E488" s="3" t="str">
        <f t="shared" si="28"/>
        <v/>
      </c>
      <c r="F488" s="2">
        <v>0</v>
      </c>
      <c r="G488" s="2">
        <v>1.3007200000000001</v>
      </c>
      <c r="H488" s="3" t="str">
        <f t="shared" si="29"/>
        <v/>
      </c>
      <c r="I488" s="2">
        <v>0</v>
      </c>
      <c r="J488" s="3" t="str">
        <f t="shared" si="30"/>
        <v/>
      </c>
      <c r="K488" s="2">
        <v>65.510059999999996</v>
      </c>
      <c r="L488" s="2">
        <v>13.869899999999999</v>
      </c>
      <c r="M488" s="3">
        <f t="shared" si="31"/>
        <v>-0.7882783193909455</v>
      </c>
    </row>
    <row r="489" spans="1:13" x14ac:dyDescent="0.2">
      <c r="A489" s="1" t="s">
        <v>10</v>
      </c>
      <c r="B489" s="1" t="s">
        <v>87</v>
      </c>
      <c r="C489" s="2">
        <v>0</v>
      </c>
      <c r="D489" s="2">
        <v>0</v>
      </c>
      <c r="E489" s="3" t="str">
        <f t="shared" si="28"/>
        <v/>
      </c>
      <c r="F489" s="2">
        <v>20.35539</v>
      </c>
      <c r="G489" s="2">
        <v>14.479699999999999</v>
      </c>
      <c r="H489" s="3">
        <f t="shared" si="29"/>
        <v>-0.28865524070037474</v>
      </c>
      <c r="I489" s="2">
        <v>11.66231</v>
      </c>
      <c r="J489" s="3">
        <f t="shared" si="30"/>
        <v>0.24158078459584753</v>
      </c>
      <c r="K489" s="2">
        <v>127.71362999999999</v>
      </c>
      <c r="L489" s="2">
        <v>837.90201000000002</v>
      </c>
      <c r="M489" s="3">
        <f t="shared" si="31"/>
        <v>5.5607876778696212</v>
      </c>
    </row>
    <row r="490" spans="1:13" x14ac:dyDescent="0.2">
      <c r="A490" s="1" t="s">
        <v>28</v>
      </c>
      <c r="B490" s="1" t="s">
        <v>87</v>
      </c>
      <c r="C490" s="2">
        <v>0</v>
      </c>
      <c r="D490" s="2">
        <v>0</v>
      </c>
      <c r="E490" s="3" t="str">
        <f t="shared" si="28"/>
        <v/>
      </c>
      <c r="F490" s="2">
        <v>0</v>
      </c>
      <c r="G490" s="2">
        <v>0.92747000000000002</v>
      </c>
      <c r="H490" s="3" t="str">
        <f t="shared" si="29"/>
        <v/>
      </c>
      <c r="I490" s="2">
        <v>0</v>
      </c>
      <c r="J490" s="3" t="str">
        <f t="shared" si="30"/>
        <v/>
      </c>
      <c r="K490" s="2">
        <v>0</v>
      </c>
      <c r="L490" s="2">
        <v>0.92747000000000002</v>
      </c>
      <c r="M490" s="3" t="str">
        <f t="shared" si="31"/>
        <v/>
      </c>
    </row>
    <row r="491" spans="1:13" x14ac:dyDescent="0.2">
      <c r="A491" s="1" t="s">
        <v>9</v>
      </c>
      <c r="B491" s="1" t="s">
        <v>87</v>
      </c>
      <c r="C491" s="2">
        <v>0</v>
      </c>
      <c r="D491" s="2">
        <v>0</v>
      </c>
      <c r="E491" s="3" t="str">
        <f t="shared" si="28"/>
        <v/>
      </c>
      <c r="F491" s="2">
        <v>97.495289999999997</v>
      </c>
      <c r="G491" s="2">
        <v>5.9185299999999996</v>
      </c>
      <c r="H491" s="3">
        <f t="shared" si="29"/>
        <v>-0.93929419564781025</v>
      </c>
      <c r="I491" s="2">
        <v>30.120999999999999</v>
      </c>
      <c r="J491" s="3">
        <f t="shared" si="30"/>
        <v>-0.80350818365924104</v>
      </c>
      <c r="K491" s="2">
        <v>2073.9612900000002</v>
      </c>
      <c r="L491" s="2">
        <v>1115.44928</v>
      </c>
      <c r="M491" s="3">
        <f t="shared" si="31"/>
        <v>-0.46216485072390145</v>
      </c>
    </row>
    <row r="492" spans="1:13" x14ac:dyDescent="0.2">
      <c r="A492" s="1" t="s">
        <v>8</v>
      </c>
      <c r="B492" s="1" t="s">
        <v>87</v>
      </c>
      <c r="C492" s="2">
        <v>0</v>
      </c>
      <c r="D492" s="2">
        <v>0</v>
      </c>
      <c r="E492" s="3" t="str">
        <f t="shared" si="28"/>
        <v/>
      </c>
      <c r="F492" s="2">
        <v>6.12</v>
      </c>
      <c r="G492" s="2">
        <v>10.74255</v>
      </c>
      <c r="H492" s="3">
        <f t="shared" si="29"/>
        <v>0.75531862745098022</v>
      </c>
      <c r="I492" s="2">
        <v>0</v>
      </c>
      <c r="J492" s="3" t="str">
        <f t="shared" si="30"/>
        <v/>
      </c>
      <c r="K492" s="2">
        <v>252.00162</v>
      </c>
      <c r="L492" s="2">
        <v>481.78145000000001</v>
      </c>
      <c r="M492" s="3">
        <f t="shared" si="31"/>
        <v>0.91181886052954741</v>
      </c>
    </row>
    <row r="493" spans="1:13" x14ac:dyDescent="0.2">
      <c r="A493" s="1" t="s">
        <v>7</v>
      </c>
      <c r="B493" s="1" t="s">
        <v>87</v>
      </c>
      <c r="C493" s="2">
        <v>0</v>
      </c>
      <c r="D493" s="2">
        <v>0</v>
      </c>
      <c r="E493" s="3" t="str">
        <f t="shared" si="28"/>
        <v/>
      </c>
      <c r="F493" s="2">
        <v>323.38202999999999</v>
      </c>
      <c r="G493" s="2">
        <v>370.33654000000001</v>
      </c>
      <c r="H493" s="3">
        <f t="shared" si="29"/>
        <v>0.145198265964253</v>
      </c>
      <c r="I493" s="2">
        <v>1101.8145099999999</v>
      </c>
      <c r="J493" s="3">
        <f t="shared" si="30"/>
        <v>-0.66388485844137235</v>
      </c>
      <c r="K493" s="2">
        <v>7026.35149</v>
      </c>
      <c r="L493" s="2">
        <v>5987.3067600000004</v>
      </c>
      <c r="M493" s="3">
        <f t="shared" si="31"/>
        <v>-0.14787827387781305</v>
      </c>
    </row>
    <row r="494" spans="1:13" x14ac:dyDescent="0.2">
      <c r="A494" s="1" t="s">
        <v>6</v>
      </c>
      <c r="B494" s="1" t="s">
        <v>87</v>
      </c>
      <c r="C494" s="2">
        <v>0</v>
      </c>
      <c r="D494" s="2">
        <v>0</v>
      </c>
      <c r="E494" s="3" t="str">
        <f t="shared" si="28"/>
        <v/>
      </c>
      <c r="F494" s="2">
        <v>180.66714999999999</v>
      </c>
      <c r="G494" s="2">
        <v>357.14535999999998</v>
      </c>
      <c r="H494" s="3">
        <f t="shared" si="29"/>
        <v>0.97681404726869281</v>
      </c>
      <c r="I494" s="2">
        <v>227.69615999999999</v>
      </c>
      <c r="J494" s="3">
        <f t="shared" si="30"/>
        <v>0.56851727319424272</v>
      </c>
      <c r="K494" s="2">
        <v>1922.73361</v>
      </c>
      <c r="L494" s="2">
        <v>2698.2524199999998</v>
      </c>
      <c r="M494" s="3">
        <f t="shared" si="31"/>
        <v>0.40334178690515521</v>
      </c>
    </row>
    <row r="495" spans="1:13" x14ac:dyDescent="0.2">
      <c r="A495" s="1" t="s">
        <v>4</v>
      </c>
      <c r="B495" s="1" t="s">
        <v>87</v>
      </c>
      <c r="C495" s="2">
        <v>0</v>
      </c>
      <c r="D495" s="2">
        <v>0</v>
      </c>
      <c r="E495" s="3" t="str">
        <f t="shared" si="28"/>
        <v/>
      </c>
      <c r="F495" s="2">
        <v>0</v>
      </c>
      <c r="G495" s="2">
        <v>0</v>
      </c>
      <c r="H495" s="3" t="str">
        <f t="shared" si="29"/>
        <v/>
      </c>
      <c r="I495" s="2">
        <v>0</v>
      </c>
      <c r="J495" s="3" t="str">
        <f t="shared" si="30"/>
        <v/>
      </c>
      <c r="K495" s="2">
        <v>14.49053</v>
      </c>
      <c r="L495" s="2">
        <v>27.942519999999998</v>
      </c>
      <c r="M495" s="3">
        <f t="shared" si="31"/>
        <v>0.92832974363256549</v>
      </c>
    </row>
    <row r="496" spans="1:13" x14ac:dyDescent="0.2">
      <c r="A496" s="1" t="s">
        <v>24</v>
      </c>
      <c r="B496" s="1" t="s">
        <v>87</v>
      </c>
      <c r="C496" s="2">
        <v>0</v>
      </c>
      <c r="D496" s="2">
        <v>0</v>
      </c>
      <c r="E496" s="3" t="str">
        <f t="shared" si="28"/>
        <v/>
      </c>
      <c r="F496" s="2">
        <v>0</v>
      </c>
      <c r="G496" s="2">
        <v>0</v>
      </c>
      <c r="H496" s="3" t="str">
        <f t="shared" si="29"/>
        <v/>
      </c>
      <c r="I496" s="2">
        <v>0</v>
      </c>
      <c r="J496" s="3" t="str">
        <f t="shared" si="30"/>
        <v/>
      </c>
      <c r="K496" s="2">
        <v>0</v>
      </c>
      <c r="L496" s="2">
        <v>100.81082000000001</v>
      </c>
      <c r="M496" s="3" t="str">
        <f t="shared" si="31"/>
        <v/>
      </c>
    </row>
    <row r="497" spans="1:13" x14ac:dyDescent="0.2">
      <c r="A497" s="1" t="s">
        <v>3</v>
      </c>
      <c r="B497" s="1" t="s">
        <v>87</v>
      </c>
      <c r="C497" s="2">
        <v>0</v>
      </c>
      <c r="D497" s="2">
        <v>0</v>
      </c>
      <c r="E497" s="3" t="str">
        <f t="shared" si="28"/>
        <v/>
      </c>
      <c r="F497" s="2">
        <v>1873.42491</v>
      </c>
      <c r="G497" s="2">
        <v>1152.7252000000001</v>
      </c>
      <c r="H497" s="3">
        <f t="shared" si="29"/>
        <v>-0.38469634205942094</v>
      </c>
      <c r="I497" s="2">
        <v>1878.1227899999999</v>
      </c>
      <c r="J497" s="3">
        <f t="shared" si="30"/>
        <v>-0.38623544416922806</v>
      </c>
      <c r="K497" s="2">
        <v>14799.22133</v>
      </c>
      <c r="L497" s="2">
        <v>17671.949809999998</v>
      </c>
      <c r="M497" s="3">
        <f t="shared" si="31"/>
        <v>0.19411348853717003</v>
      </c>
    </row>
    <row r="498" spans="1:13" x14ac:dyDescent="0.2">
      <c r="A498" s="1" t="s">
        <v>27</v>
      </c>
      <c r="B498" s="1" t="s">
        <v>87</v>
      </c>
      <c r="C498" s="2">
        <v>0</v>
      </c>
      <c r="D498" s="2">
        <v>0</v>
      </c>
      <c r="E498" s="3" t="str">
        <f t="shared" si="28"/>
        <v/>
      </c>
      <c r="F498" s="2">
        <v>29.41283</v>
      </c>
      <c r="G498" s="2">
        <v>0</v>
      </c>
      <c r="H498" s="3">
        <f t="shared" si="29"/>
        <v>-1</v>
      </c>
      <c r="I498" s="2">
        <v>0</v>
      </c>
      <c r="J498" s="3" t="str">
        <f t="shared" si="30"/>
        <v/>
      </c>
      <c r="K498" s="2">
        <v>63.999780000000001</v>
      </c>
      <c r="L498" s="2">
        <v>32.181069999999998</v>
      </c>
      <c r="M498" s="3">
        <f t="shared" si="31"/>
        <v>-0.49716905276861889</v>
      </c>
    </row>
    <row r="499" spans="1:13" x14ac:dyDescent="0.2">
      <c r="A499" s="1" t="s">
        <v>2</v>
      </c>
      <c r="B499" s="1" t="s">
        <v>87</v>
      </c>
      <c r="C499" s="2">
        <v>0</v>
      </c>
      <c r="D499" s="2">
        <v>0</v>
      </c>
      <c r="E499" s="3" t="str">
        <f t="shared" si="28"/>
        <v/>
      </c>
      <c r="F499" s="2">
        <v>0</v>
      </c>
      <c r="G499" s="2">
        <v>0</v>
      </c>
      <c r="H499" s="3" t="str">
        <f t="shared" si="29"/>
        <v/>
      </c>
      <c r="I499" s="2">
        <v>5.8229999999999997E-2</v>
      </c>
      <c r="J499" s="3">
        <f t="shared" si="30"/>
        <v>-1</v>
      </c>
      <c r="K499" s="2">
        <v>11.945499999999999</v>
      </c>
      <c r="L499" s="2">
        <v>0.37823000000000001</v>
      </c>
      <c r="M499" s="3">
        <f t="shared" si="31"/>
        <v>-0.96833703068100963</v>
      </c>
    </row>
    <row r="500" spans="1:13" x14ac:dyDescent="0.2">
      <c r="A500" s="1" t="s">
        <v>34</v>
      </c>
      <c r="B500" s="1" t="s">
        <v>87</v>
      </c>
      <c r="C500" s="2">
        <v>0</v>
      </c>
      <c r="D500" s="2">
        <v>0</v>
      </c>
      <c r="E500" s="3" t="str">
        <f t="shared" si="28"/>
        <v/>
      </c>
      <c r="F500" s="2">
        <v>0</v>
      </c>
      <c r="G500" s="2">
        <v>18.68</v>
      </c>
      <c r="H500" s="3" t="str">
        <f t="shared" si="29"/>
        <v/>
      </c>
      <c r="I500" s="2">
        <v>0</v>
      </c>
      <c r="J500" s="3" t="str">
        <f t="shared" si="30"/>
        <v/>
      </c>
      <c r="K500" s="2">
        <v>0</v>
      </c>
      <c r="L500" s="2">
        <v>18.68</v>
      </c>
      <c r="M500" s="3" t="str">
        <f t="shared" si="31"/>
        <v/>
      </c>
    </row>
    <row r="501" spans="1:13" x14ac:dyDescent="0.2">
      <c r="A501" s="1" t="s">
        <v>26</v>
      </c>
      <c r="B501" s="1" t="s">
        <v>87</v>
      </c>
      <c r="C501" s="2">
        <v>0</v>
      </c>
      <c r="D501" s="2">
        <v>0</v>
      </c>
      <c r="E501" s="3" t="str">
        <f t="shared" si="28"/>
        <v/>
      </c>
      <c r="F501" s="2">
        <v>63.412579999999998</v>
      </c>
      <c r="G501" s="2">
        <v>173.35586000000001</v>
      </c>
      <c r="H501" s="3">
        <f t="shared" si="29"/>
        <v>1.7337771148879293</v>
      </c>
      <c r="I501" s="2">
        <v>452.25943999999998</v>
      </c>
      <c r="J501" s="3">
        <f t="shared" si="30"/>
        <v>-0.61668934981213441</v>
      </c>
      <c r="K501" s="2">
        <v>1925.71705</v>
      </c>
      <c r="L501" s="2">
        <v>2363.82375</v>
      </c>
      <c r="M501" s="3">
        <f t="shared" si="31"/>
        <v>0.22750315265682475</v>
      </c>
    </row>
    <row r="502" spans="1:13" x14ac:dyDescent="0.2">
      <c r="A502" s="1" t="s">
        <v>30</v>
      </c>
      <c r="B502" s="1" t="s">
        <v>87</v>
      </c>
      <c r="C502" s="2">
        <v>0</v>
      </c>
      <c r="D502" s="2">
        <v>0</v>
      </c>
      <c r="E502" s="3" t="str">
        <f t="shared" si="28"/>
        <v/>
      </c>
      <c r="F502" s="2">
        <v>432.78235000000001</v>
      </c>
      <c r="G502" s="2">
        <v>418.70974000000001</v>
      </c>
      <c r="H502" s="3">
        <f t="shared" si="29"/>
        <v>-3.2516598701402666E-2</v>
      </c>
      <c r="I502" s="2">
        <v>0</v>
      </c>
      <c r="J502" s="3" t="str">
        <f t="shared" si="30"/>
        <v/>
      </c>
      <c r="K502" s="2">
        <v>2012.8672099999999</v>
      </c>
      <c r="L502" s="2">
        <v>5500.8830099999996</v>
      </c>
      <c r="M502" s="3">
        <f t="shared" si="31"/>
        <v>1.7328593673101764</v>
      </c>
    </row>
    <row r="503" spans="1:13" x14ac:dyDescent="0.2">
      <c r="A503" s="6" t="s">
        <v>0</v>
      </c>
      <c r="B503" s="6" t="s">
        <v>87</v>
      </c>
      <c r="C503" s="5">
        <v>0</v>
      </c>
      <c r="D503" s="5">
        <v>0</v>
      </c>
      <c r="E503" s="4" t="str">
        <f t="shared" si="28"/>
        <v/>
      </c>
      <c r="F503" s="5">
        <v>3446.48029</v>
      </c>
      <c r="G503" s="5">
        <v>2991.4336800000001</v>
      </c>
      <c r="H503" s="4">
        <f t="shared" si="29"/>
        <v>-0.13203226820136549</v>
      </c>
      <c r="I503" s="5">
        <v>4562.2192999999997</v>
      </c>
      <c r="J503" s="4">
        <f t="shared" si="30"/>
        <v>-0.34430296237622771</v>
      </c>
      <c r="K503" s="5">
        <v>33561.140229999997</v>
      </c>
      <c r="L503" s="5">
        <v>42293.242279999999</v>
      </c>
      <c r="M503" s="4">
        <f t="shared" si="31"/>
        <v>0.26018490403357797</v>
      </c>
    </row>
    <row r="504" spans="1:13" x14ac:dyDescent="0.2">
      <c r="A504" s="1" t="s">
        <v>22</v>
      </c>
      <c r="B504" s="1" t="s">
        <v>86</v>
      </c>
      <c r="C504" s="2">
        <v>0</v>
      </c>
      <c r="D504" s="2">
        <v>0</v>
      </c>
      <c r="E504" s="3" t="str">
        <f t="shared" si="28"/>
        <v/>
      </c>
      <c r="F504" s="2">
        <v>45.634999999999998</v>
      </c>
      <c r="G504" s="2">
        <v>173.90323000000001</v>
      </c>
      <c r="H504" s="3">
        <f t="shared" si="29"/>
        <v>2.8107424126218916</v>
      </c>
      <c r="I504" s="2">
        <v>158.72488000000001</v>
      </c>
      <c r="J504" s="3">
        <f t="shared" si="30"/>
        <v>9.5626785164367289E-2</v>
      </c>
      <c r="K504" s="2">
        <v>1407.5656899999999</v>
      </c>
      <c r="L504" s="2">
        <v>1856.9739300000001</v>
      </c>
      <c r="M504" s="3">
        <f t="shared" si="31"/>
        <v>0.31928047351026323</v>
      </c>
    </row>
    <row r="505" spans="1:13" x14ac:dyDescent="0.2">
      <c r="A505" s="1" t="s">
        <v>21</v>
      </c>
      <c r="B505" s="1" t="s">
        <v>86</v>
      </c>
      <c r="C505" s="2">
        <v>0</v>
      </c>
      <c r="D505" s="2">
        <v>0</v>
      </c>
      <c r="E505" s="3" t="str">
        <f t="shared" si="28"/>
        <v/>
      </c>
      <c r="F505" s="2">
        <v>0</v>
      </c>
      <c r="G505" s="2">
        <v>1.4256</v>
      </c>
      <c r="H505" s="3" t="str">
        <f t="shared" si="29"/>
        <v/>
      </c>
      <c r="I505" s="2">
        <v>10.8</v>
      </c>
      <c r="J505" s="3">
        <f t="shared" si="30"/>
        <v>-0.86799999999999999</v>
      </c>
      <c r="K505" s="2">
        <v>0.17727000000000001</v>
      </c>
      <c r="L505" s="2">
        <v>37.375300000000003</v>
      </c>
      <c r="M505" s="3">
        <f t="shared" si="31"/>
        <v>209.83826930670728</v>
      </c>
    </row>
    <row r="506" spans="1:13" x14ac:dyDescent="0.2">
      <c r="A506" s="1" t="s">
        <v>20</v>
      </c>
      <c r="B506" s="1" t="s">
        <v>86</v>
      </c>
      <c r="C506" s="2">
        <v>0</v>
      </c>
      <c r="D506" s="2">
        <v>0</v>
      </c>
      <c r="E506" s="3" t="str">
        <f t="shared" si="28"/>
        <v/>
      </c>
      <c r="F506" s="2">
        <v>6.5988199999999999</v>
      </c>
      <c r="G506" s="2">
        <v>0</v>
      </c>
      <c r="H506" s="3">
        <f t="shared" si="29"/>
        <v>-1</v>
      </c>
      <c r="I506" s="2">
        <v>5.9010600000000002</v>
      </c>
      <c r="J506" s="3">
        <f t="shared" si="30"/>
        <v>-1</v>
      </c>
      <c r="K506" s="2">
        <v>58.774410000000003</v>
      </c>
      <c r="L506" s="2">
        <v>60.66695</v>
      </c>
      <c r="M506" s="3">
        <f t="shared" si="31"/>
        <v>3.2200068022800954E-2</v>
      </c>
    </row>
    <row r="507" spans="1:13" x14ac:dyDescent="0.2">
      <c r="A507" s="1" t="s">
        <v>19</v>
      </c>
      <c r="B507" s="1" t="s">
        <v>86</v>
      </c>
      <c r="C507" s="2">
        <v>0</v>
      </c>
      <c r="D507" s="2">
        <v>0</v>
      </c>
      <c r="E507" s="3" t="str">
        <f t="shared" si="28"/>
        <v/>
      </c>
      <c r="F507" s="2">
        <v>0</v>
      </c>
      <c r="G507" s="2">
        <v>0</v>
      </c>
      <c r="H507" s="3" t="str">
        <f t="shared" si="29"/>
        <v/>
      </c>
      <c r="I507" s="2">
        <v>0</v>
      </c>
      <c r="J507" s="3" t="str">
        <f t="shared" si="30"/>
        <v/>
      </c>
      <c r="K507" s="2">
        <v>1.03E-2</v>
      </c>
      <c r="L507" s="2">
        <v>1.366E-2</v>
      </c>
      <c r="M507" s="3">
        <f t="shared" si="31"/>
        <v>0.32621359223300961</v>
      </c>
    </row>
    <row r="508" spans="1:13" x14ac:dyDescent="0.2">
      <c r="A508" s="1" t="s">
        <v>17</v>
      </c>
      <c r="B508" s="1" t="s">
        <v>86</v>
      </c>
      <c r="C508" s="2">
        <v>0</v>
      </c>
      <c r="D508" s="2">
        <v>0</v>
      </c>
      <c r="E508" s="3" t="str">
        <f t="shared" si="28"/>
        <v/>
      </c>
      <c r="F508" s="2">
        <v>71.339519999999993</v>
      </c>
      <c r="G508" s="2">
        <v>67.062759999999997</v>
      </c>
      <c r="H508" s="3">
        <f t="shared" si="29"/>
        <v>-5.9949380091147142E-2</v>
      </c>
      <c r="I508" s="2">
        <v>62.542700000000004</v>
      </c>
      <c r="J508" s="3">
        <f t="shared" si="30"/>
        <v>7.2271584053774429E-2</v>
      </c>
      <c r="K508" s="2">
        <v>973.47251000000006</v>
      </c>
      <c r="L508" s="2">
        <v>663.78107999999997</v>
      </c>
      <c r="M508" s="3">
        <f t="shared" si="31"/>
        <v>-0.3181306372996604</v>
      </c>
    </row>
    <row r="509" spans="1:13" x14ac:dyDescent="0.2">
      <c r="A509" s="1" t="s">
        <v>14</v>
      </c>
      <c r="B509" s="1" t="s">
        <v>86</v>
      </c>
      <c r="C509" s="2">
        <v>0</v>
      </c>
      <c r="D509" s="2">
        <v>0</v>
      </c>
      <c r="E509" s="3" t="str">
        <f t="shared" si="28"/>
        <v/>
      </c>
      <c r="F509" s="2">
        <v>0</v>
      </c>
      <c r="G509" s="2">
        <v>5.8000000000000003E-2</v>
      </c>
      <c r="H509" s="3" t="str">
        <f t="shared" si="29"/>
        <v/>
      </c>
      <c r="I509" s="2">
        <v>0</v>
      </c>
      <c r="J509" s="3" t="str">
        <f t="shared" si="30"/>
        <v/>
      </c>
      <c r="K509" s="2">
        <v>0</v>
      </c>
      <c r="L509" s="2">
        <v>5.8000000000000003E-2</v>
      </c>
      <c r="M509" s="3" t="str">
        <f t="shared" si="31"/>
        <v/>
      </c>
    </row>
    <row r="510" spans="1:13" x14ac:dyDescent="0.2">
      <c r="A510" s="1" t="s">
        <v>13</v>
      </c>
      <c r="B510" s="1" t="s">
        <v>86</v>
      </c>
      <c r="C510" s="2">
        <v>0</v>
      </c>
      <c r="D510" s="2">
        <v>0</v>
      </c>
      <c r="E510" s="3" t="str">
        <f t="shared" si="28"/>
        <v/>
      </c>
      <c r="F510" s="2">
        <v>23.03584</v>
      </c>
      <c r="G510" s="2">
        <v>65.014939999999996</v>
      </c>
      <c r="H510" s="3">
        <f t="shared" si="29"/>
        <v>1.8223385819661879</v>
      </c>
      <c r="I510" s="2">
        <v>50.930439999999997</v>
      </c>
      <c r="J510" s="3">
        <f t="shared" si="30"/>
        <v>0.27654385078942956</v>
      </c>
      <c r="K510" s="2">
        <v>631.00869999999998</v>
      </c>
      <c r="L510" s="2">
        <v>741.01634999999999</v>
      </c>
      <c r="M510" s="3">
        <f t="shared" si="31"/>
        <v>0.17433618585607458</v>
      </c>
    </row>
    <row r="511" spans="1:13" x14ac:dyDescent="0.2">
      <c r="A511" s="1" t="s">
        <v>12</v>
      </c>
      <c r="B511" s="1" t="s">
        <v>86</v>
      </c>
      <c r="C511" s="2">
        <v>0</v>
      </c>
      <c r="D511" s="2">
        <v>0</v>
      </c>
      <c r="E511" s="3" t="str">
        <f t="shared" si="28"/>
        <v/>
      </c>
      <c r="F511" s="2">
        <v>1927.19416</v>
      </c>
      <c r="G511" s="2">
        <v>2891.7357000000002</v>
      </c>
      <c r="H511" s="3">
        <f t="shared" si="29"/>
        <v>0.50049006997821133</v>
      </c>
      <c r="I511" s="2">
        <v>2967.1478699999998</v>
      </c>
      <c r="J511" s="3">
        <f t="shared" si="30"/>
        <v>-2.5415710070425201E-2</v>
      </c>
      <c r="K511" s="2">
        <v>41636.864860000001</v>
      </c>
      <c r="L511" s="2">
        <v>31015.538949999998</v>
      </c>
      <c r="M511" s="3">
        <f t="shared" si="31"/>
        <v>-0.25509427632731718</v>
      </c>
    </row>
    <row r="512" spans="1:13" x14ac:dyDescent="0.2">
      <c r="A512" s="1" t="s">
        <v>11</v>
      </c>
      <c r="B512" s="1" t="s">
        <v>86</v>
      </c>
      <c r="C512" s="2">
        <v>0</v>
      </c>
      <c r="D512" s="2">
        <v>0</v>
      </c>
      <c r="E512" s="3" t="str">
        <f t="shared" si="28"/>
        <v/>
      </c>
      <c r="F512" s="2">
        <v>0</v>
      </c>
      <c r="G512" s="2">
        <v>17.776209999999999</v>
      </c>
      <c r="H512" s="3" t="str">
        <f t="shared" si="29"/>
        <v/>
      </c>
      <c r="I512" s="2">
        <v>16.715019999999999</v>
      </c>
      <c r="J512" s="3">
        <f t="shared" si="30"/>
        <v>6.348721090372611E-2</v>
      </c>
      <c r="K512" s="2">
        <v>25.239850000000001</v>
      </c>
      <c r="L512" s="2">
        <v>221.1841</v>
      </c>
      <c r="M512" s="3">
        <f t="shared" si="31"/>
        <v>7.7632890052833119</v>
      </c>
    </row>
    <row r="513" spans="1:13" x14ac:dyDescent="0.2">
      <c r="A513" s="1" t="s">
        <v>10</v>
      </c>
      <c r="B513" s="1" t="s">
        <v>86</v>
      </c>
      <c r="C513" s="2">
        <v>0</v>
      </c>
      <c r="D513" s="2">
        <v>0</v>
      </c>
      <c r="E513" s="3" t="str">
        <f t="shared" si="28"/>
        <v/>
      </c>
      <c r="F513" s="2">
        <v>76.553120000000007</v>
      </c>
      <c r="G513" s="2">
        <v>291.73880000000003</v>
      </c>
      <c r="H513" s="3">
        <f t="shared" si="29"/>
        <v>2.8109328529000517</v>
      </c>
      <c r="I513" s="2">
        <v>94.061850000000007</v>
      </c>
      <c r="J513" s="3">
        <f t="shared" si="30"/>
        <v>2.1015634925317759</v>
      </c>
      <c r="K513" s="2">
        <v>1396.86141</v>
      </c>
      <c r="L513" s="2">
        <v>1764.7526600000001</v>
      </c>
      <c r="M513" s="3">
        <f t="shared" si="31"/>
        <v>0.26336990009624506</v>
      </c>
    </row>
    <row r="514" spans="1:13" x14ac:dyDescent="0.2">
      <c r="A514" s="1" t="s">
        <v>9</v>
      </c>
      <c r="B514" s="1" t="s">
        <v>86</v>
      </c>
      <c r="C514" s="2">
        <v>0</v>
      </c>
      <c r="D514" s="2">
        <v>0</v>
      </c>
      <c r="E514" s="3" t="str">
        <f t="shared" si="28"/>
        <v/>
      </c>
      <c r="F514" s="2">
        <v>0</v>
      </c>
      <c r="G514" s="2">
        <v>0</v>
      </c>
      <c r="H514" s="3" t="str">
        <f t="shared" si="29"/>
        <v/>
      </c>
      <c r="I514" s="2">
        <v>0</v>
      </c>
      <c r="J514" s="3" t="str">
        <f t="shared" si="30"/>
        <v/>
      </c>
      <c r="K514" s="2">
        <v>11.60951</v>
      </c>
      <c r="L514" s="2">
        <v>2.4125999999999999</v>
      </c>
      <c r="M514" s="3">
        <f t="shared" si="31"/>
        <v>-0.79218761170798768</v>
      </c>
    </row>
    <row r="515" spans="1:13" x14ac:dyDescent="0.2">
      <c r="A515" s="1" t="s">
        <v>8</v>
      </c>
      <c r="B515" s="1" t="s">
        <v>86</v>
      </c>
      <c r="C515" s="2">
        <v>0</v>
      </c>
      <c r="D515" s="2">
        <v>0</v>
      </c>
      <c r="E515" s="3" t="str">
        <f t="shared" si="28"/>
        <v/>
      </c>
      <c r="F515" s="2">
        <v>515.21802000000002</v>
      </c>
      <c r="G515" s="2">
        <v>290.77909</v>
      </c>
      <c r="H515" s="3">
        <f t="shared" si="29"/>
        <v>-0.43561933256915197</v>
      </c>
      <c r="I515" s="2">
        <v>964.77275999999995</v>
      </c>
      <c r="J515" s="3">
        <f t="shared" si="30"/>
        <v>-0.698603544735239</v>
      </c>
      <c r="K515" s="2">
        <v>11005.38041</v>
      </c>
      <c r="L515" s="2">
        <v>10300.753650000001</v>
      </c>
      <c r="M515" s="3">
        <f t="shared" si="31"/>
        <v>-6.4025661426454827E-2</v>
      </c>
    </row>
    <row r="516" spans="1:13" x14ac:dyDescent="0.2">
      <c r="A516" s="1" t="s">
        <v>7</v>
      </c>
      <c r="B516" s="1" t="s">
        <v>86</v>
      </c>
      <c r="C516" s="2">
        <v>0</v>
      </c>
      <c r="D516" s="2">
        <v>0</v>
      </c>
      <c r="E516" s="3" t="str">
        <f t="shared" si="28"/>
        <v/>
      </c>
      <c r="F516" s="2">
        <v>0</v>
      </c>
      <c r="G516" s="2">
        <v>0</v>
      </c>
      <c r="H516" s="3" t="str">
        <f t="shared" si="29"/>
        <v/>
      </c>
      <c r="I516" s="2">
        <v>21.169740000000001</v>
      </c>
      <c r="J516" s="3">
        <f t="shared" si="30"/>
        <v>-1</v>
      </c>
      <c r="K516" s="2">
        <v>0</v>
      </c>
      <c r="L516" s="2">
        <v>21.169740000000001</v>
      </c>
      <c r="M516" s="3" t="str">
        <f t="shared" si="31"/>
        <v/>
      </c>
    </row>
    <row r="517" spans="1:13" x14ac:dyDescent="0.2">
      <c r="A517" s="1" t="s">
        <v>6</v>
      </c>
      <c r="B517" s="1" t="s">
        <v>86</v>
      </c>
      <c r="C517" s="2">
        <v>0</v>
      </c>
      <c r="D517" s="2">
        <v>0</v>
      </c>
      <c r="E517" s="3" t="str">
        <f t="shared" ref="E517:E580" si="32">IF(C517=0,"",(D517/C517-1))</f>
        <v/>
      </c>
      <c r="F517" s="2">
        <v>127.5295</v>
      </c>
      <c r="G517" s="2">
        <v>30.3919</v>
      </c>
      <c r="H517" s="3">
        <f t="shared" ref="H517:H580" si="33">IF(F517=0,"",(G517/F517-1))</f>
        <v>-0.76168729588056094</v>
      </c>
      <c r="I517" s="2">
        <v>64.607889999999998</v>
      </c>
      <c r="J517" s="3">
        <f t="shared" ref="J517:J580" si="34">IF(I517=0,"",(G517/I517-1))</f>
        <v>-0.52959460524093882</v>
      </c>
      <c r="K517" s="2">
        <v>182.23254</v>
      </c>
      <c r="L517" s="2">
        <v>2925.7092400000001</v>
      </c>
      <c r="M517" s="3">
        <f t="shared" ref="M517:M580" si="35">IF(K517=0,"",(L517/K517-1))</f>
        <v>15.054812384220732</v>
      </c>
    </row>
    <row r="518" spans="1:13" x14ac:dyDescent="0.2">
      <c r="A518" s="1" t="s">
        <v>4</v>
      </c>
      <c r="B518" s="1" t="s">
        <v>86</v>
      </c>
      <c r="C518" s="2">
        <v>0</v>
      </c>
      <c r="D518" s="2">
        <v>0</v>
      </c>
      <c r="E518" s="3" t="str">
        <f t="shared" si="32"/>
        <v/>
      </c>
      <c r="F518" s="2">
        <v>3398.91534</v>
      </c>
      <c r="G518" s="2">
        <v>14352.205120000001</v>
      </c>
      <c r="H518" s="3">
        <f t="shared" si="33"/>
        <v>3.2225838787735146</v>
      </c>
      <c r="I518" s="2">
        <v>7176.8629300000002</v>
      </c>
      <c r="J518" s="3">
        <f t="shared" si="34"/>
        <v>0.99978810519096828</v>
      </c>
      <c r="K518" s="2">
        <v>28938.2916</v>
      </c>
      <c r="L518" s="2">
        <v>103845.65882</v>
      </c>
      <c r="M518" s="3">
        <f t="shared" si="35"/>
        <v>2.5885207135033497</v>
      </c>
    </row>
    <row r="519" spans="1:13" x14ac:dyDescent="0.2">
      <c r="A519" s="1" t="s">
        <v>24</v>
      </c>
      <c r="B519" s="1" t="s">
        <v>86</v>
      </c>
      <c r="C519" s="2">
        <v>0</v>
      </c>
      <c r="D519" s="2">
        <v>0</v>
      </c>
      <c r="E519" s="3" t="str">
        <f t="shared" si="32"/>
        <v/>
      </c>
      <c r="F519" s="2">
        <v>222.64366999999999</v>
      </c>
      <c r="G519" s="2">
        <v>206.67464000000001</v>
      </c>
      <c r="H519" s="3">
        <f t="shared" si="33"/>
        <v>-7.1724608204670637E-2</v>
      </c>
      <c r="I519" s="2">
        <v>154.99107000000001</v>
      </c>
      <c r="J519" s="3">
        <f t="shared" si="34"/>
        <v>0.33346159878759463</v>
      </c>
      <c r="K519" s="2">
        <v>1304.91822</v>
      </c>
      <c r="L519" s="2">
        <v>1446.9192599999999</v>
      </c>
      <c r="M519" s="3">
        <f t="shared" si="35"/>
        <v>0.10881987685021355</v>
      </c>
    </row>
    <row r="520" spans="1:13" x14ac:dyDescent="0.2">
      <c r="A520" s="1" t="s">
        <v>3</v>
      </c>
      <c r="B520" s="1" t="s">
        <v>86</v>
      </c>
      <c r="C520" s="2">
        <v>0</v>
      </c>
      <c r="D520" s="2">
        <v>0</v>
      </c>
      <c r="E520" s="3" t="str">
        <f t="shared" si="32"/>
        <v/>
      </c>
      <c r="F520" s="2">
        <v>0</v>
      </c>
      <c r="G520" s="2">
        <v>0</v>
      </c>
      <c r="H520" s="3" t="str">
        <f t="shared" si="33"/>
        <v/>
      </c>
      <c r="I520" s="2">
        <v>9.8008100000000002</v>
      </c>
      <c r="J520" s="3">
        <f t="shared" si="34"/>
        <v>-1</v>
      </c>
      <c r="K520" s="2">
        <v>346.19756999999998</v>
      </c>
      <c r="L520" s="2">
        <v>54.813760000000002</v>
      </c>
      <c r="M520" s="3">
        <f t="shared" si="35"/>
        <v>-0.8416691370768431</v>
      </c>
    </row>
    <row r="521" spans="1:13" x14ac:dyDescent="0.2">
      <c r="A521" s="1" t="s">
        <v>2</v>
      </c>
      <c r="B521" s="1" t="s">
        <v>86</v>
      </c>
      <c r="C521" s="2">
        <v>0</v>
      </c>
      <c r="D521" s="2">
        <v>0</v>
      </c>
      <c r="E521" s="3" t="str">
        <f t="shared" si="32"/>
        <v/>
      </c>
      <c r="F521" s="2">
        <v>0</v>
      </c>
      <c r="G521" s="2">
        <v>671.09790999999996</v>
      </c>
      <c r="H521" s="3" t="str">
        <f t="shared" si="33"/>
        <v/>
      </c>
      <c r="I521" s="2">
        <v>499.27551999999997</v>
      </c>
      <c r="J521" s="3">
        <f t="shared" si="34"/>
        <v>0.34414343006442616</v>
      </c>
      <c r="K521" s="2">
        <v>4.20153</v>
      </c>
      <c r="L521" s="2">
        <v>4076.8704200000002</v>
      </c>
      <c r="M521" s="3">
        <f t="shared" si="35"/>
        <v>969.32995599222193</v>
      </c>
    </row>
    <row r="522" spans="1:13" x14ac:dyDescent="0.2">
      <c r="A522" s="6" t="s">
        <v>0</v>
      </c>
      <c r="B522" s="6" t="s">
        <v>86</v>
      </c>
      <c r="C522" s="5">
        <v>0</v>
      </c>
      <c r="D522" s="5">
        <v>0</v>
      </c>
      <c r="E522" s="4" t="str">
        <f t="shared" si="32"/>
        <v/>
      </c>
      <c r="F522" s="5">
        <v>6414.6629899999998</v>
      </c>
      <c r="G522" s="5">
        <v>19059.8639</v>
      </c>
      <c r="H522" s="4">
        <f t="shared" si="33"/>
        <v>1.9712962208167388</v>
      </c>
      <c r="I522" s="5">
        <v>12258.304539999999</v>
      </c>
      <c r="J522" s="4">
        <f t="shared" si="34"/>
        <v>0.55485318853075261</v>
      </c>
      <c r="K522" s="5">
        <v>87922.806379999995</v>
      </c>
      <c r="L522" s="5">
        <v>159035.66847</v>
      </c>
      <c r="M522" s="4">
        <f t="shared" si="35"/>
        <v>0.80881019405422694</v>
      </c>
    </row>
    <row r="523" spans="1:13" x14ac:dyDescent="0.2">
      <c r="A523" s="1" t="s">
        <v>22</v>
      </c>
      <c r="B523" s="1" t="s">
        <v>85</v>
      </c>
      <c r="C523" s="2">
        <v>0</v>
      </c>
      <c r="D523" s="2">
        <v>0</v>
      </c>
      <c r="E523" s="3" t="str">
        <f t="shared" si="32"/>
        <v/>
      </c>
      <c r="F523" s="2">
        <v>129.01526000000001</v>
      </c>
      <c r="G523" s="2">
        <v>473.89472999999998</v>
      </c>
      <c r="H523" s="3">
        <f t="shared" si="33"/>
        <v>2.6731680422920507</v>
      </c>
      <c r="I523" s="2">
        <v>214.12773000000001</v>
      </c>
      <c r="J523" s="3">
        <f t="shared" si="34"/>
        <v>1.2131403998912234</v>
      </c>
      <c r="K523" s="2">
        <v>6539.2542599999997</v>
      </c>
      <c r="L523" s="2">
        <v>5292.2443400000002</v>
      </c>
      <c r="M523" s="3">
        <f t="shared" si="35"/>
        <v>-0.1906960442917538</v>
      </c>
    </row>
    <row r="524" spans="1:13" x14ac:dyDescent="0.2">
      <c r="A524" s="1" t="s">
        <v>21</v>
      </c>
      <c r="B524" s="1" t="s">
        <v>85</v>
      </c>
      <c r="C524" s="2">
        <v>0</v>
      </c>
      <c r="D524" s="2">
        <v>0</v>
      </c>
      <c r="E524" s="3" t="str">
        <f t="shared" si="32"/>
        <v/>
      </c>
      <c r="F524" s="2">
        <v>1076.40859</v>
      </c>
      <c r="G524" s="2">
        <v>1175.1304700000001</v>
      </c>
      <c r="H524" s="3">
        <f t="shared" si="33"/>
        <v>9.1714132455966491E-2</v>
      </c>
      <c r="I524" s="2">
        <v>1317.7927500000001</v>
      </c>
      <c r="J524" s="3">
        <f t="shared" si="34"/>
        <v>-0.10825851030065237</v>
      </c>
      <c r="K524" s="2">
        <v>15986.63996</v>
      </c>
      <c r="L524" s="2">
        <v>17088.603920000001</v>
      </c>
      <c r="M524" s="3">
        <f t="shared" si="35"/>
        <v>6.8930304476563675E-2</v>
      </c>
    </row>
    <row r="525" spans="1:13" x14ac:dyDescent="0.2">
      <c r="A525" s="1" t="s">
        <v>20</v>
      </c>
      <c r="B525" s="1" t="s">
        <v>85</v>
      </c>
      <c r="C525" s="2">
        <v>0</v>
      </c>
      <c r="D525" s="2">
        <v>0</v>
      </c>
      <c r="E525" s="3" t="str">
        <f t="shared" si="32"/>
        <v/>
      </c>
      <c r="F525" s="2">
        <v>367.5532</v>
      </c>
      <c r="G525" s="2">
        <v>1030.10823</v>
      </c>
      <c r="H525" s="3">
        <f t="shared" si="33"/>
        <v>1.8026098806921014</v>
      </c>
      <c r="I525" s="2">
        <v>308.02688999999998</v>
      </c>
      <c r="J525" s="3">
        <f t="shared" si="34"/>
        <v>2.3442152728938703</v>
      </c>
      <c r="K525" s="2">
        <v>4395.3030799999997</v>
      </c>
      <c r="L525" s="2">
        <v>5165.5212499999998</v>
      </c>
      <c r="M525" s="3">
        <f t="shared" si="35"/>
        <v>0.17523664602441946</v>
      </c>
    </row>
    <row r="526" spans="1:13" x14ac:dyDescent="0.2">
      <c r="A526" s="1" t="s">
        <v>19</v>
      </c>
      <c r="B526" s="1" t="s">
        <v>85</v>
      </c>
      <c r="C526" s="2">
        <v>0</v>
      </c>
      <c r="D526" s="2">
        <v>0</v>
      </c>
      <c r="E526" s="3" t="str">
        <f t="shared" si="32"/>
        <v/>
      </c>
      <c r="F526" s="2">
        <v>6.06874</v>
      </c>
      <c r="G526" s="2">
        <v>77.094769999999997</v>
      </c>
      <c r="H526" s="3">
        <f t="shared" si="33"/>
        <v>11.70358756512884</v>
      </c>
      <c r="I526" s="2">
        <v>184.91041000000001</v>
      </c>
      <c r="J526" s="3">
        <f t="shared" si="34"/>
        <v>-0.58306960651917872</v>
      </c>
      <c r="K526" s="2">
        <v>765.84738000000004</v>
      </c>
      <c r="L526" s="2">
        <v>1777.48137</v>
      </c>
      <c r="M526" s="3">
        <f t="shared" si="35"/>
        <v>1.3209341918751485</v>
      </c>
    </row>
    <row r="527" spans="1:13" x14ac:dyDescent="0.2">
      <c r="A527" s="1" t="s">
        <v>18</v>
      </c>
      <c r="B527" s="1" t="s">
        <v>85</v>
      </c>
      <c r="C527" s="2">
        <v>0</v>
      </c>
      <c r="D527" s="2">
        <v>0</v>
      </c>
      <c r="E527" s="3" t="str">
        <f t="shared" si="32"/>
        <v/>
      </c>
      <c r="F527" s="2">
        <v>0.05</v>
      </c>
      <c r="G527" s="2">
        <v>0</v>
      </c>
      <c r="H527" s="3">
        <f t="shared" si="33"/>
        <v>-1</v>
      </c>
      <c r="I527" s="2">
        <v>0</v>
      </c>
      <c r="J527" s="3" t="str">
        <f t="shared" si="34"/>
        <v/>
      </c>
      <c r="K527" s="2">
        <v>0.05</v>
      </c>
      <c r="L527" s="2">
        <v>0.56618999999999997</v>
      </c>
      <c r="M527" s="3">
        <f t="shared" si="35"/>
        <v>10.323799999999999</v>
      </c>
    </row>
    <row r="528" spans="1:13" x14ac:dyDescent="0.2">
      <c r="A528" s="1" t="s">
        <v>17</v>
      </c>
      <c r="B528" s="1" t="s">
        <v>85</v>
      </c>
      <c r="C528" s="2">
        <v>0</v>
      </c>
      <c r="D528" s="2">
        <v>0</v>
      </c>
      <c r="E528" s="3" t="str">
        <f t="shared" si="32"/>
        <v/>
      </c>
      <c r="F528" s="2">
        <v>520.48622999999998</v>
      </c>
      <c r="G528" s="2">
        <v>935.43233999999995</v>
      </c>
      <c r="H528" s="3">
        <f t="shared" si="33"/>
        <v>0.79722783444242129</v>
      </c>
      <c r="I528" s="2">
        <v>373.41271999999998</v>
      </c>
      <c r="J528" s="3">
        <f t="shared" si="34"/>
        <v>1.5050896498651678</v>
      </c>
      <c r="K528" s="2">
        <v>9081.3205300000009</v>
      </c>
      <c r="L528" s="2">
        <v>6816.3463000000002</v>
      </c>
      <c r="M528" s="3">
        <f t="shared" si="35"/>
        <v>-0.24941022866858331</v>
      </c>
    </row>
    <row r="529" spans="1:13" x14ac:dyDescent="0.2">
      <c r="A529" s="1" t="s">
        <v>16</v>
      </c>
      <c r="B529" s="1" t="s">
        <v>85</v>
      </c>
      <c r="C529" s="2">
        <v>0</v>
      </c>
      <c r="D529" s="2">
        <v>0</v>
      </c>
      <c r="E529" s="3" t="str">
        <f t="shared" si="32"/>
        <v/>
      </c>
      <c r="F529" s="2">
        <v>0</v>
      </c>
      <c r="G529" s="2">
        <v>10.880549999999999</v>
      </c>
      <c r="H529" s="3" t="str">
        <f t="shared" si="33"/>
        <v/>
      </c>
      <c r="I529" s="2">
        <v>50.054789999999997</v>
      </c>
      <c r="J529" s="3">
        <f t="shared" si="34"/>
        <v>-0.78262719711739881</v>
      </c>
      <c r="K529" s="2">
        <v>0.59775</v>
      </c>
      <c r="L529" s="2">
        <v>63.773290000000003</v>
      </c>
      <c r="M529" s="3">
        <f t="shared" si="35"/>
        <v>105.68890004182352</v>
      </c>
    </row>
    <row r="530" spans="1:13" x14ac:dyDescent="0.2">
      <c r="A530" s="1" t="s">
        <v>15</v>
      </c>
      <c r="B530" s="1" t="s">
        <v>85</v>
      </c>
      <c r="C530" s="2">
        <v>0</v>
      </c>
      <c r="D530" s="2">
        <v>0</v>
      </c>
      <c r="E530" s="3" t="str">
        <f t="shared" si="32"/>
        <v/>
      </c>
      <c r="F530" s="2">
        <v>0</v>
      </c>
      <c r="G530" s="2">
        <v>0</v>
      </c>
      <c r="H530" s="3" t="str">
        <f t="shared" si="33"/>
        <v/>
      </c>
      <c r="I530" s="2">
        <v>0</v>
      </c>
      <c r="J530" s="3" t="str">
        <f t="shared" si="34"/>
        <v/>
      </c>
      <c r="K530" s="2">
        <v>0</v>
      </c>
      <c r="L530" s="2">
        <v>0.45782</v>
      </c>
      <c r="M530" s="3" t="str">
        <f t="shared" si="35"/>
        <v/>
      </c>
    </row>
    <row r="531" spans="1:13" x14ac:dyDescent="0.2">
      <c r="A531" s="1" t="s">
        <v>14</v>
      </c>
      <c r="B531" s="1" t="s">
        <v>85</v>
      </c>
      <c r="C531" s="2">
        <v>0</v>
      </c>
      <c r="D531" s="2">
        <v>0</v>
      </c>
      <c r="E531" s="3" t="str">
        <f t="shared" si="32"/>
        <v/>
      </c>
      <c r="F531" s="2">
        <v>0</v>
      </c>
      <c r="G531" s="2">
        <v>0</v>
      </c>
      <c r="H531" s="3" t="str">
        <f t="shared" si="33"/>
        <v/>
      </c>
      <c r="I531" s="2">
        <v>0</v>
      </c>
      <c r="J531" s="3" t="str">
        <f t="shared" si="34"/>
        <v/>
      </c>
      <c r="K531" s="2">
        <v>93.071960000000004</v>
      </c>
      <c r="L531" s="2">
        <v>28.238320000000002</v>
      </c>
      <c r="M531" s="3">
        <f t="shared" si="35"/>
        <v>-0.69659691275438917</v>
      </c>
    </row>
    <row r="532" spans="1:13" x14ac:dyDescent="0.2">
      <c r="A532" s="1" t="s">
        <v>13</v>
      </c>
      <c r="B532" s="1" t="s">
        <v>85</v>
      </c>
      <c r="C532" s="2">
        <v>0</v>
      </c>
      <c r="D532" s="2">
        <v>0</v>
      </c>
      <c r="E532" s="3" t="str">
        <f t="shared" si="32"/>
        <v/>
      </c>
      <c r="F532" s="2">
        <v>73.072959999999995</v>
      </c>
      <c r="G532" s="2">
        <v>27.688859999999998</v>
      </c>
      <c r="H532" s="3">
        <f t="shared" si="33"/>
        <v>-0.62107926105634692</v>
      </c>
      <c r="I532" s="2">
        <v>2.7888799999999998</v>
      </c>
      <c r="J532" s="3">
        <f t="shared" si="34"/>
        <v>8.9283081380339055</v>
      </c>
      <c r="K532" s="2">
        <v>3014.5803599999999</v>
      </c>
      <c r="L532" s="2">
        <v>247.11671000000001</v>
      </c>
      <c r="M532" s="3">
        <f t="shared" si="35"/>
        <v>-0.9180261660034168</v>
      </c>
    </row>
    <row r="533" spans="1:13" x14ac:dyDescent="0.2">
      <c r="A533" s="1" t="s">
        <v>12</v>
      </c>
      <c r="B533" s="1" t="s">
        <v>85</v>
      </c>
      <c r="C533" s="2">
        <v>0</v>
      </c>
      <c r="D533" s="2">
        <v>0</v>
      </c>
      <c r="E533" s="3" t="str">
        <f t="shared" si="32"/>
        <v/>
      </c>
      <c r="F533" s="2">
        <v>1076.6531299999999</v>
      </c>
      <c r="G533" s="2">
        <v>1601.4467199999999</v>
      </c>
      <c r="H533" s="3">
        <f t="shared" si="33"/>
        <v>0.48743051534155679</v>
      </c>
      <c r="I533" s="2">
        <v>1936.0836200000001</v>
      </c>
      <c r="J533" s="3">
        <f t="shared" si="34"/>
        <v>-0.17284217300490368</v>
      </c>
      <c r="K533" s="2">
        <v>13140.25843</v>
      </c>
      <c r="L533" s="2">
        <v>17952.023799999999</v>
      </c>
      <c r="M533" s="3">
        <f t="shared" si="35"/>
        <v>0.3661849875809482</v>
      </c>
    </row>
    <row r="534" spans="1:13" x14ac:dyDescent="0.2">
      <c r="A534" s="1" t="s">
        <v>11</v>
      </c>
      <c r="B534" s="1" t="s">
        <v>85</v>
      </c>
      <c r="C534" s="2">
        <v>0</v>
      </c>
      <c r="D534" s="2">
        <v>0</v>
      </c>
      <c r="E534" s="3" t="str">
        <f t="shared" si="32"/>
        <v/>
      </c>
      <c r="F534" s="2">
        <v>94.185239999999993</v>
      </c>
      <c r="G534" s="2">
        <v>39.345790000000001</v>
      </c>
      <c r="H534" s="3">
        <f t="shared" si="33"/>
        <v>-0.58225099813941117</v>
      </c>
      <c r="I534" s="2">
        <v>42.938380000000002</v>
      </c>
      <c r="J534" s="3">
        <f t="shared" si="34"/>
        <v>-8.366850356254707E-2</v>
      </c>
      <c r="K534" s="2">
        <v>1043.9836399999999</v>
      </c>
      <c r="L534" s="2">
        <v>1152.3092999999999</v>
      </c>
      <c r="M534" s="3">
        <f t="shared" si="35"/>
        <v>0.10376183672763295</v>
      </c>
    </row>
    <row r="535" spans="1:13" x14ac:dyDescent="0.2">
      <c r="A535" s="1" t="s">
        <v>10</v>
      </c>
      <c r="B535" s="1" t="s">
        <v>85</v>
      </c>
      <c r="C535" s="2">
        <v>0</v>
      </c>
      <c r="D535" s="2">
        <v>0</v>
      </c>
      <c r="E535" s="3" t="str">
        <f t="shared" si="32"/>
        <v/>
      </c>
      <c r="F535" s="2">
        <v>200.74987999999999</v>
      </c>
      <c r="G535" s="2">
        <v>1609.9315999999999</v>
      </c>
      <c r="H535" s="3">
        <f t="shared" si="33"/>
        <v>7.0195893516847931</v>
      </c>
      <c r="I535" s="2">
        <v>1212.6101699999999</v>
      </c>
      <c r="J535" s="3">
        <f t="shared" si="34"/>
        <v>0.32765800570516412</v>
      </c>
      <c r="K535" s="2">
        <v>7745.0670300000002</v>
      </c>
      <c r="L535" s="2">
        <v>15099.537350000001</v>
      </c>
      <c r="M535" s="3">
        <f t="shared" si="35"/>
        <v>0.94956832413624714</v>
      </c>
    </row>
    <row r="536" spans="1:13" x14ac:dyDescent="0.2">
      <c r="A536" s="1" t="s">
        <v>28</v>
      </c>
      <c r="B536" s="1" t="s">
        <v>85</v>
      </c>
      <c r="C536" s="2">
        <v>0</v>
      </c>
      <c r="D536" s="2">
        <v>0</v>
      </c>
      <c r="E536" s="3" t="str">
        <f t="shared" si="32"/>
        <v/>
      </c>
      <c r="F536" s="2">
        <v>0</v>
      </c>
      <c r="G536" s="2">
        <v>107.79427</v>
      </c>
      <c r="H536" s="3" t="str">
        <f t="shared" si="33"/>
        <v/>
      </c>
      <c r="I536" s="2">
        <v>83.997420000000005</v>
      </c>
      <c r="J536" s="3">
        <f t="shared" si="34"/>
        <v>0.28330453482976004</v>
      </c>
      <c r="K536" s="2">
        <v>48.644010000000002</v>
      </c>
      <c r="L536" s="2">
        <v>1687.5751499999999</v>
      </c>
      <c r="M536" s="3">
        <f t="shared" si="35"/>
        <v>33.692352665826682</v>
      </c>
    </row>
    <row r="537" spans="1:13" x14ac:dyDescent="0.2">
      <c r="A537" s="1" t="s">
        <v>9</v>
      </c>
      <c r="B537" s="1" t="s">
        <v>85</v>
      </c>
      <c r="C537" s="2">
        <v>0</v>
      </c>
      <c r="D537" s="2">
        <v>0</v>
      </c>
      <c r="E537" s="3" t="str">
        <f t="shared" si="32"/>
        <v/>
      </c>
      <c r="F537" s="2">
        <v>37.832160000000002</v>
      </c>
      <c r="G537" s="2">
        <v>361.61200000000002</v>
      </c>
      <c r="H537" s="3">
        <f t="shared" si="33"/>
        <v>8.558322866048357</v>
      </c>
      <c r="I537" s="2">
        <v>28.59178</v>
      </c>
      <c r="J537" s="3">
        <f t="shared" si="34"/>
        <v>11.647411248967362</v>
      </c>
      <c r="K537" s="2">
        <v>587.16840000000002</v>
      </c>
      <c r="L537" s="2">
        <v>513.26013</v>
      </c>
      <c r="M537" s="3">
        <f t="shared" si="35"/>
        <v>-0.125872356209905</v>
      </c>
    </row>
    <row r="538" spans="1:13" x14ac:dyDescent="0.2">
      <c r="A538" s="1" t="s">
        <v>8</v>
      </c>
      <c r="B538" s="1" t="s">
        <v>85</v>
      </c>
      <c r="C538" s="2">
        <v>0</v>
      </c>
      <c r="D538" s="2">
        <v>0</v>
      </c>
      <c r="E538" s="3" t="str">
        <f t="shared" si="32"/>
        <v/>
      </c>
      <c r="F538" s="2">
        <v>6968.4492099999998</v>
      </c>
      <c r="G538" s="2">
        <v>8366.0226700000003</v>
      </c>
      <c r="H538" s="3">
        <f t="shared" si="33"/>
        <v>0.20055731453053105</v>
      </c>
      <c r="I538" s="2">
        <v>5803.71461</v>
      </c>
      <c r="J538" s="3">
        <f t="shared" si="34"/>
        <v>0.44149449657380724</v>
      </c>
      <c r="K538" s="2">
        <v>56748.325579999997</v>
      </c>
      <c r="L538" s="2">
        <v>54000.3583</v>
      </c>
      <c r="M538" s="3">
        <f t="shared" si="35"/>
        <v>-4.842375967773882E-2</v>
      </c>
    </row>
    <row r="539" spans="1:13" x14ac:dyDescent="0.2">
      <c r="A539" s="1" t="s">
        <v>7</v>
      </c>
      <c r="B539" s="1" t="s">
        <v>85</v>
      </c>
      <c r="C539" s="2">
        <v>0</v>
      </c>
      <c r="D539" s="2">
        <v>0</v>
      </c>
      <c r="E539" s="3" t="str">
        <f t="shared" si="32"/>
        <v/>
      </c>
      <c r="F539" s="2">
        <v>135.28036</v>
      </c>
      <c r="G539" s="2">
        <v>585.20929000000001</v>
      </c>
      <c r="H539" s="3">
        <f t="shared" si="33"/>
        <v>3.3258998571559095</v>
      </c>
      <c r="I539" s="2">
        <v>622.45749999999998</v>
      </c>
      <c r="J539" s="3">
        <f t="shared" si="34"/>
        <v>-5.9840567428298241E-2</v>
      </c>
      <c r="K539" s="2">
        <v>884.81493</v>
      </c>
      <c r="L539" s="2">
        <v>2901.6236399999998</v>
      </c>
      <c r="M539" s="3">
        <f t="shared" si="35"/>
        <v>2.279356554257058</v>
      </c>
    </row>
    <row r="540" spans="1:13" x14ac:dyDescent="0.2">
      <c r="A540" s="1" t="s">
        <v>6</v>
      </c>
      <c r="B540" s="1" t="s">
        <v>85</v>
      </c>
      <c r="C540" s="2">
        <v>0</v>
      </c>
      <c r="D540" s="2">
        <v>0</v>
      </c>
      <c r="E540" s="3" t="str">
        <f t="shared" si="32"/>
        <v/>
      </c>
      <c r="F540" s="2">
        <v>87.278769999999994</v>
      </c>
      <c r="G540" s="2">
        <v>268.04518000000002</v>
      </c>
      <c r="H540" s="3">
        <f t="shared" si="33"/>
        <v>2.0711383764917866</v>
      </c>
      <c r="I540" s="2">
        <v>263.74155999999999</v>
      </c>
      <c r="J540" s="3">
        <f t="shared" si="34"/>
        <v>1.6317564816102692E-2</v>
      </c>
      <c r="K540" s="2">
        <v>2086.5367200000001</v>
      </c>
      <c r="L540" s="2">
        <v>1970.1975399999999</v>
      </c>
      <c r="M540" s="3">
        <f t="shared" si="35"/>
        <v>-5.5757072897332116E-2</v>
      </c>
    </row>
    <row r="541" spans="1:13" x14ac:dyDescent="0.2">
      <c r="A541" s="1" t="s">
        <v>5</v>
      </c>
      <c r="B541" s="1" t="s">
        <v>85</v>
      </c>
      <c r="C541" s="2">
        <v>0</v>
      </c>
      <c r="D541" s="2">
        <v>0</v>
      </c>
      <c r="E541" s="3" t="str">
        <f t="shared" si="32"/>
        <v/>
      </c>
      <c r="F541" s="2">
        <v>78.429850000000002</v>
      </c>
      <c r="G541" s="2">
        <v>15924.355079999999</v>
      </c>
      <c r="H541" s="3">
        <f t="shared" si="33"/>
        <v>202.03946877368756</v>
      </c>
      <c r="I541" s="2">
        <v>3197.6057799999999</v>
      </c>
      <c r="J541" s="3">
        <f t="shared" si="34"/>
        <v>3.9800870324921664</v>
      </c>
      <c r="K541" s="2">
        <v>7562.07629</v>
      </c>
      <c r="L541" s="2">
        <v>26287.858410000001</v>
      </c>
      <c r="M541" s="3">
        <f t="shared" si="35"/>
        <v>2.4762752188526256</v>
      </c>
    </row>
    <row r="542" spans="1:13" x14ac:dyDescent="0.2">
      <c r="A542" s="1" t="s">
        <v>4</v>
      </c>
      <c r="B542" s="1" t="s">
        <v>85</v>
      </c>
      <c r="C542" s="2">
        <v>0</v>
      </c>
      <c r="D542" s="2">
        <v>0</v>
      </c>
      <c r="E542" s="3" t="str">
        <f t="shared" si="32"/>
        <v/>
      </c>
      <c r="F542" s="2">
        <v>729.74467000000004</v>
      </c>
      <c r="G542" s="2">
        <v>776.12049000000002</v>
      </c>
      <c r="H542" s="3">
        <f t="shared" si="33"/>
        <v>6.3550748510434518E-2</v>
      </c>
      <c r="I542" s="2">
        <v>781.39786000000004</v>
      </c>
      <c r="J542" s="3">
        <f t="shared" si="34"/>
        <v>-6.7537553788540317E-3</v>
      </c>
      <c r="K542" s="2">
        <v>7319.8802800000003</v>
      </c>
      <c r="L542" s="2">
        <v>9116.5415200000007</v>
      </c>
      <c r="M542" s="3">
        <f t="shared" si="35"/>
        <v>0.24544953896431765</v>
      </c>
    </row>
    <row r="543" spans="1:13" x14ac:dyDescent="0.2">
      <c r="A543" s="1" t="s">
        <v>24</v>
      </c>
      <c r="B543" s="1" t="s">
        <v>85</v>
      </c>
      <c r="C543" s="2">
        <v>0</v>
      </c>
      <c r="D543" s="2">
        <v>0</v>
      </c>
      <c r="E543" s="3" t="str">
        <f t="shared" si="32"/>
        <v/>
      </c>
      <c r="F543" s="2">
        <v>0</v>
      </c>
      <c r="G543" s="2">
        <v>0</v>
      </c>
      <c r="H543" s="3" t="str">
        <f t="shared" si="33"/>
        <v/>
      </c>
      <c r="I543" s="2">
        <v>0</v>
      </c>
      <c r="J543" s="3" t="str">
        <f t="shared" si="34"/>
        <v/>
      </c>
      <c r="K543" s="2">
        <v>0.48998999999999998</v>
      </c>
      <c r="L543" s="2">
        <v>0</v>
      </c>
      <c r="M543" s="3">
        <f t="shared" si="35"/>
        <v>-1</v>
      </c>
    </row>
    <row r="544" spans="1:13" x14ac:dyDescent="0.2">
      <c r="A544" s="1" t="s">
        <v>3</v>
      </c>
      <c r="B544" s="1" t="s">
        <v>85</v>
      </c>
      <c r="C544" s="2">
        <v>0</v>
      </c>
      <c r="D544" s="2">
        <v>0</v>
      </c>
      <c r="E544" s="3" t="str">
        <f t="shared" si="32"/>
        <v/>
      </c>
      <c r="F544" s="2">
        <v>534.83924999999999</v>
      </c>
      <c r="G544" s="2">
        <v>595.78372999999999</v>
      </c>
      <c r="H544" s="3">
        <f t="shared" si="33"/>
        <v>0.11394915388128313</v>
      </c>
      <c r="I544" s="2">
        <v>736.82420999999999</v>
      </c>
      <c r="J544" s="3">
        <f t="shared" si="34"/>
        <v>-0.19141672882871208</v>
      </c>
      <c r="K544" s="2">
        <v>4284.8665300000002</v>
      </c>
      <c r="L544" s="2">
        <v>3894.78181</v>
      </c>
      <c r="M544" s="3">
        <f t="shared" si="35"/>
        <v>-9.1037776152154803E-2</v>
      </c>
    </row>
    <row r="545" spans="1:13" x14ac:dyDescent="0.2">
      <c r="A545" s="1" t="s">
        <v>2</v>
      </c>
      <c r="B545" s="1" t="s">
        <v>85</v>
      </c>
      <c r="C545" s="2">
        <v>0</v>
      </c>
      <c r="D545" s="2">
        <v>0</v>
      </c>
      <c r="E545" s="3" t="str">
        <f t="shared" si="32"/>
        <v/>
      </c>
      <c r="F545" s="2">
        <v>1.42337</v>
      </c>
      <c r="G545" s="2">
        <v>7.6840000000000002</v>
      </c>
      <c r="H545" s="3">
        <f t="shared" si="33"/>
        <v>4.3984557774858262</v>
      </c>
      <c r="I545" s="2">
        <v>8.2900000000000005E-3</v>
      </c>
      <c r="J545" s="3">
        <f t="shared" si="34"/>
        <v>925.89987937273816</v>
      </c>
      <c r="K545" s="2">
        <v>40.7273</v>
      </c>
      <c r="L545" s="2">
        <v>26.08239</v>
      </c>
      <c r="M545" s="3">
        <f t="shared" si="35"/>
        <v>-0.35958460295673911</v>
      </c>
    </row>
    <row r="546" spans="1:13" x14ac:dyDescent="0.2">
      <c r="A546" s="1" t="s">
        <v>26</v>
      </c>
      <c r="B546" s="1" t="s">
        <v>85</v>
      </c>
      <c r="C546" s="2">
        <v>0</v>
      </c>
      <c r="D546" s="2">
        <v>0</v>
      </c>
      <c r="E546" s="3" t="str">
        <f t="shared" si="32"/>
        <v/>
      </c>
      <c r="F546" s="2">
        <v>250.79024000000001</v>
      </c>
      <c r="G546" s="2">
        <v>344.19544999999999</v>
      </c>
      <c r="H546" s="3">
        <f t="shared" si="33"/>
        <v>0.3724435608020471</v>
      </c>
      <c r="I546" s="2">
        <v>144.67434</v>
      </c>
      <c r="J546" s="3">
        <f t="shared" si="34"/>
        <v>1.37910502995901</v>
      </c>
      <c r="K546" s="2">
        <v>3602.3572899999999</v>
      </c>
      <c r="L546" s="2">
        <v>1331.07662</v>
      </c>
      <c r="M546" s="3">
        <f t="shared" si="35"/>
        <v>-0.63049844508899333</v>
      </c>
    </row>
    <row r="547" spans="1:13" x14ac:dyDescent="0.2">
      <c r="A547" s="1" t="s">
        <v>30</v>
      </c>
      <c r="B547" s="1" t="s">
        <v>85</v>
      </c>
      <c r="C547" s="2">
        <v>0</v>
      </c>
      <c r="D547" s="2">
        <v>0</v>
      </c>
      <c r="E547" s="3" t="str">
        <f t="shared" si="32"/>
        <v/>
      </c>
      <c r="F547" s="2">
        <v>1.3656600000000001</v>
      </c>
      <c r="G547" s="2">
        <v>0</v>
      </c>
      <c r="H547" s="3">
        <f t="shared" si="33"/>
        <v>-1</v>
      </c>
      <c r="I547" s="2">
        <v>0</v>
      </c>
      <c r="J547" s="3" t="str">
        <f t="shared" si="34"/>
        <v/>
      </c>
      <c r="K547" s="2">
        <v>20.856400000000001</v>
      </c>
      <c r="L547" s="2">
        <v>17.287749999999999</v>
      </c>
      <c r="M547" s="3">
        <f t="shared" si="35"/>
        <v>-0.17110575171170483</v>
      </c>
    </row>
    <row r="548" spans="1:13" x14ac:dyDescent="0.2">
      <c r="A548" s="6" t="s">
        <v>0</v>
      </c>
      <c r="B548" s="6" t="s">
        <v>85</v>
      </c>
      <c r="C548" s="5">
        <v>0</v>
      </c>
      <c r="D548" s="5">
        <v>0</v>
      </c>
      <c r="E548" s="4" t="str">
        <f t="shared" si="32"/>
        <v/>
      </c>
      <c r="F548" s="5">
        <v>12369.67677</v>
      </c>
      <c r="G548" s="5">
        <v>34317.77622</v>
      </c>
      <c r="H548" s="4">
        <f t="shared" si="33"/>
        <v>1.7743470470651594</v>
      </c>
      <c r="I548" s="5">
        <v>17305.759689999999</v>
      </c>
      <c r="J548" s="4">
        <f t="shared" si="34"/>
        <v>0.98302627765195805</v>
      </c>
      <c r="K548" s="5">
        <v>144992.7181</v>
      </c>
      <c r="L548" s="5">
        <v>172430.86322</v>
      </c>
      <c r="M548" s="4">
        <f t="shared" si="35"/>
        <v>0.18923809057139129</v>
      </c>
    </row>
    <row r="549" spans="1:13" x14ac:dyDescent="0.2">
      <c r="A549" s="1" t="s">
        <v>22</v>
      </c>
      <c r="B549" s="1" t="s">
        <v>84</v>
      </c>
      <c r="C549" s="2">
        <v>0</v>
      </c>
      <c r="D549" s="2">
        <v>0</v>
      </c>
      <c r="E549" s="3" t="str">
        <f t="shared" si="32"/>
        <v/>
      </c>
      <c r="F549" s="2">
        <v>29996.43028</v>
      </c>
      <c r="G549" s="2">
        <v>36926.200230000002</v>
      </c>
      <c r="H549" s="3">
        <f t="shared" si="33"/>
        <v>0.23101982086916517</v>
      </c>
      <c r="I549" s="2">
        <v>34497.698850000001</v>
      </c>
      <c r="J549" s="3">
        <f t="shared" si="34"/>
        <v>7.0396039763678475E-2</v>
      </c>
      <c r="K549" s="2">
        <v>260042.61254999999</v>
      </c>
      <c r="L549" s="2">
        <v>300184.89124999999</v>
      </c>
      <c r="M549" s="3">
        <f t="shared" si="35"/>
        <v>0.15436807954804554</v>
      </c>
    </row>
    <row r="550" spans="1:13" x14ac:dyDescent="0.2">
      <c r="A550" s="1" t="s">
        <v>21</v>
      </c>
      <c r="B550" s="1" t="s">
        <v>84</v>
      </c>
      <c r="C550" s="2">
        <v>1.89527</v>
      </c>
      <c r="D550" s="2">
        <v>0</v>
      </c>
      <c r="E550" s="3">
        <f t="shared" si="32"/>
        <v>-1</v>
      </c>
      <c r="F550" s="2">
        <v>906.24847999999997</v>
      </c>
      <c r="G550" s="2">
        <v>1094.2127700000001</v>
      </c>
      <c r="H550" s="3">
        <f t="shared" si="33"/>
        <v>0.20740921959946368</v>
      </c>
      <c r="I550" s="2">
        <v>1373.93921</v>
      </c>
      <c r="J550" s="3">
        <f t="shared" si="34"/>
        <v>-0.20359448071941988</v>
      </c>
      <c r="K550" s="2">
        <v>11411.974969999999</v>
      </c>
      <c r="L550" s="2">
        <v>13861.4992</v>
      </c>
      <c r="M550" s="3">
        <f t="shared" si="35"/>
        <v>0.21464507558414336</v>
      </c>
    </row>
    <row r="551" spans="1:13" x14ac:dyDescent="0.2">
      <c r="A551" s="1" t="s">
        <v>20</v>
      </c>
      <c r="B551" s="1" t="s">
        <v>84</v>
      </c>
      <c r="C551" s="2">
        <v>5.7192800000000004</v>
      </c>
      <c r="D551" s="2">
        <v>0</v>
      </c>
      <c r="E551" s="3">
        <f t="shared" si="32"/>
        <v>-1</v>
      </c>
      <c r="F551" s="2">
        <v>19600.28673</v>
      </c>
      <c r="G551" s="2">
        <v>27923.587210000002</v>
      </c>
      <c r="H551" s="3">
        <f t="shared" si="33"/>
        <v>0.42465197548668732</v>
      </c>
      <c r="I551" s="2">
        <v>34444.076059999999</v>
      </c>
      <c r="J551" s="3">
        <f t="shared" si="34"/>
        <v>-0.18930653963954802</v>
      </c>
      <c r="K551" s="2">
        <v>231212.86984</v>
      </c>
      <c r="L551" s="2">
        <v>338583.98952</v>
      </c>
      <c r="M551" s="3">
        <f t="shared" si="35"/>
        <v>0.46438210707864647</v>
      </c>
    </row>
    <row r="552" spans="1:13" x14ac:dyDescent="0.2">
      <c r="A552" s="1" t="s">
        <v>19</v>
      </c>
      <c r="B552" s="1" t="s">
        <v>84</v>
      </c>
      <c r="C552" s="2">
        <v>1.4136899999999999</v>
      </c>
      <c r="D552" s="2">
        <v>0</v>
      </c>
      <c r="E552" s="3">
        <f t="shared" si="32"/>
        <v>-1</v>
      </c>
      <c r="F552" s="2">
        <v>198.74073000000001</v>
      </c>
      <c r="G552" s="2">
        <v>289.28609999999998</v>
      </c>
      <c r="H552" s="3">
        <f t="shared" si="33"/>
        <v>0.45559543833818039</v>
      </c>
      <c r="I552" s="2">
        <v>308.04957000000002</v>
      </c>
      <c r="J552" s="3">
        <f t="shared" si="34"/>
        <v>-6.0910554103354331E-2</v>
      </c>
      <c r="K552" s="2">
        <v>2892.94436</v>
      </c>
      <c r="L552" s="2">
        <v>3390.6628700000001</v>
      </c>
      <c r="M552" s="3">
        <f t="shared" si="35"/>
        <v>0.172045655935118</v>
      </c>
    </row>
    <row r="553" spans="1:13" x14ac:dyDescent="0.2">
      <c r="A553" s="1" t="s">
        <v>18</v>
      </c>
      <c r="B553" s="1" t="s">
        <v>84</v>
      </c>
      <c r="C553" s="2">
        <v>0</v>
      </c>
      <c r="D553" s="2">
        <v>0</v>
      </c>
      <c r="E553" s="3" t="str">
        <f t="shared" si="32"/>
        <v/>
      </c>
      <c r="F553" s="2">
        <v>2.1185</v>
      </c>
      <c r="G553" s="2">
        <v>2.5518399999999999</v>
      </c>
      <c r="H553" s="3">
        <f t="shared" si="33"/>
        <v>0.20455038942648085</v>
      </c>
      <c r="I553" s="2">
        <v>6.6429</v>
      </c>
      <c r="J553" s="3">
        <f t="shared" si="34"/>
        <v>-0.61585452136867935</v>
      </c>
      <c r="K553" s="2">
        <v>204.38167999999999</v>
      </c>
      <c r="L553" s="2">
        <v>61.77561</v>
      </c>
      <c r="M553" s="3">
        <f t="shared" si="35"/>
        <v>-0.69774389759395261</v>
      </c>
    </row>
    <row r="554" spans="1:13" x14ac:dyDescent="0.2">
      <c r="A554" s="1" t="s">
        <v>17</v>
      </c>
      <c r="B554" s="1" t="s">
        <v>84</v>
      </c>
      <c r="C554" s="2">
        <v>442.68324999999999</v>
      </c>
      <c r="D554" s="2">
        <v>0</v>
      </c>
      <c r="E554" s="3">
        <f t="shared" si="32"/>
        <v>-1</v>
      </c>
      <c r="F554" s="2">
        <v>39220.96297</v>
      </c>
      <c r="G554" s="2">
        <v>42977.988080000003</v>
      </c>
      <c r="H554" s="3">
        <f t="shared" si="33"/>
        <v>9.5791251042809389E-2</v>
      </c>
      <c r="I554" s="2">
        <v>48062.962639999998</v>
      </c>
      <c r="J554" s="3">
        <f t="shared" si="34"/>
        <v>-0.10579819221897213</v>
      </c>
      <c r="K554" s="2">
        <v>390833.9425</v>
      </c>
      <c r="L554" s="2">
        <v>460871.20263000001</v>
      </c>
      <c r="M554" s="3">
        <f t="shared" si="35"/>
        <v>0.17919953339262484</v>
      </c>
    </row>
    <row r="555" spans="1:13" x14ac:dyDescent="0.2">
      <c r="A555" s="1" t="s">
        <v>16</v>
      </c>
      <c r="B555" s="1" t="s">
        <v>84</v>
      </c>
      <c r="C555" s="2">
        <v>0</v>
      </c>
      <c r="D555" s="2">
        <v>0</v>
      </c>
      <c r="E555" s="3" t="str">
        <f t="shared" si="32"/>
        <v/>
      </c>
      <c r="F555" s="2">
        <v>658.03551000000004</v>
      </c>
      <c r="G555" s="2">
        <v>583.71114999999998</v>
      </c>
      <c r="H555" s="3">
        <f t="shared" si="33"/>
        <v>-0.11294885894531748</v>
      </c>
      <c r="I555" s="2">
        <v>898.98865000000001</v>
      </c>
      <c r="J555" s="3">
        <f t="shared" si="34"/>
        <v>-0.35070242544218999</v>
      </c>
      <c r="K555" s="2">
        <v>5489.4891600000001</v>
      </c>
      <c r="L555" s="2">
        <v>7007.8645999999999</v>
      </c>
      <c r="M555" s="3">
        <f t="shared" si="35"/>
        <v>0.2765968555077718</v>
      </c>
    </row>
    <row r="556" spans="1:13" x14ac:dyDescent="0.2">
      <c r="A556" s="1" t="s">
        <v>15</v>
      </c>
      <c r="B556" s="1" t="s">
        <v>84</v>
      </c>
      <c r="C556" s="2">
        <v>0</v>
      </c>
      <c r="D556" s="2">
        <v>0</v>
      </c>
      <c r="E556" s="3" t="str">
        <f t="shared" si="32"/>
        <v/>
      </c>
      <c r="F556" s="2">
        <v>0</v>
      </c>
      <c r="G556" s="2">
        <v>0</v>
      </c>
      <c r="H556" s="3" t="str">
        <f t="shared" si="33"/>
        <v/>
      </c>
      <c r="I556" s="2">
        <v>0</v>
      </c>
      <c r="J556" s="3" t="str">
        <f t="shared" si="34"/>
        <v/>
      </c>
      <c r="K556" s="2">
        <v>0</v>
      </c>
      <c r="L556" s="2">
        <v>3.3629600000000002</v>
      </c>
      <c r="M556" s="3" t="str">
        <f t="shared" si="35"/>
        <v/>
      </c>
    </row>
    <row r="557" spans="1:13" x14ac:dyDescent="0.2">
      <c r="A557" s="1" t="s">
        <v>14</v>
      </c>
      <c r="B557" s="1" t="s">
        <v>84</v>
      </c>
      <c r="C557" s="2">
        <v>24.84938</v>
      </c>
      <c r="D557" s="2">
        <v>0</v>
      </c>
      <c r="E557" s="3">
        <f t="shared" si="32"/>
        <v>-1</v>
      </c>
      <c r="F557" s="2">
        <v>1695.3945699999999</v>
      </c>
      <c r="G557" s="2">
        <v>1936.114</v>
      </c>
      <c r="H557" s="3">
        <f t="shared" si="33"/>
        <v>0.14198431106217368</v>
      </c>
      <c r="I557" s="2">
        <v>2167.31808</v>
      </c>
      <c r="J557" s="3">
        <f t="shared" si="34"/>
        <v>-0.10667750254729569</v>
      </c>
      <c r="K557" s="2">
        <v>20701.632320000001</v>
      </c>
      <c r="L557" s="2">
        <v>20686.46285</v>
      </c>
      <c r="M557" s="3">
        <f t="shared" si="35"/>
        <v>-7.3276685458978363E-4</v>
      </c>
    </row>
    <row r="558" spans="1:13" x14ac:dyDescent="0.2">
      <c r="A558" s="1" t="s">
        <v>13</v>
      </c>
      <c r="B558" s="1" t="s">
        <v>84</v>
      </c>
      <c r="C558" s="2">
        <v>1391.9721099999999</v>
      </c>
      <c r="D558" s="2">
        <v>0</v>
      </c>
      <c r="E558" s="3">
        <f t="shared" si="32"/>
        <v>-1</v>
      </c>
      <c r="F558" s="2">
        <v>85118.398329999996</v>
      </c>
      <c r="G558" s="2">
        <v>93307.002089999994</v>
      </c>
      <c r="H558" s="3">
        <f t="shared" si="33"/>
        <v>9.6202512273000806E-2</v>
      </c>
      <c r="I558" s="2">
        <v>100741.42561999999</v>
      </c>
      <c r="J558" s="3">
        <f t="shared" si="34"/>
        <v>-7.379708480643199E-2</v>
      </c>
      <c r="K558" s="2">
        <v>1104548.66448</v>
      </c>
      <c r="L558" s="2">
        <v>1130155.0065899999</v>
      </c>
      <c r="M558" s="3">
        <f t="shared" si="35"/>
        <v>2.3182629189140158E-2</v>
      </c>
    </row>
    <row r="559" spans="1:13" x14ac:dyDescent="0.2">
      <c r="A559" s="1" t="s">
        <v>12</v>
      </c>
      <c r="B559" s="1" t="s">
        <v>84</v>
      </c>
      <c r="C559" s="2">
        <v>0</v>
      </c>
      <c r="D559" s="2">
        <v>0</v>
      </c>
      <c r="E559" s="3" t="str">
        <f t="shared" si="32"/>
        <v/>
      </c>
      <c r="F559" s="2">
        <v>1329.5473199999999</v>
      </c>
      <c r="G559" s="2">
        <v>1986.74143</v>
      </c>
      <c r="H559" s="3">
        <f t="shared" si="33"/>
        <v>0.4942991498790732</v>
      </c>
      <c r="I559" s="2">
        <v>3179.5859799999998</v>
      </c>
      <c r="J559" s="3">
        <f t="shared" si="34"/>
        <v>-0.37515719263550151</v>
      </c>
      <c r="K559" s="2">
        <v>24983.930410000001</v>
      </c>
      <c r="L559" s="2">
        <v>24922.29234</v>
      </c>
      <c r="M559" s="3">
        <f t="shared" si="35"/>
        <v>-2.4671086169584244E-3</v>
      </c>
    </row>
    <row r="560" spans="1:13" x14ac:dyDescent="0.2">
      <c r="A560" s="1" t="s">
        <v>11</v>
      </c>
      <c r="B560" s="1" t="s">
        <v>84</v>
      </c>
      <c r="C560" s="2">
        <v>0</v>
      </c>
      <c r="D560" s="2">
        <v>0</v>
      </c>
      <c r="E560" s="3" t="str">
        <f t="shared" si="32"/>
        <v/>
      </c>
      <c r="F560" s="2">
        <v>138.43915000000001</v>
      </c>
      <c r="G560" s="2">
        <v>123.20934</v>
      </c>
      <c r="H560" s="3">
        <f t="shared" si="33"/>
        <v>-0.11001086036717223</v>
      </c>
      <c r="I560" s="2">
        <v>218.67616000000001</v>
      </c>
      <c r="J560" s="3">
        <f t="shared" si="34"/>
        <v>-0.43656711367165035</v>
      </c>
      <c r="K560" s="2">
        <v>2000.4114500000001</v>
      </c>
      <c r="L560" s="2">
        <v>2765.4346500000001</v>
      </c>
      <c r="M560" s="3">
        <f t="shared" si="35"/>
        <v>0.3824329239867128</v>
      </c>
    </row>
    <row r="561" spans="1:13" x14ac:dyDescent="0.2">
      <c r="A561" s="1" t="s">
        <v>10</v>
      </c>
      <c r="B561" s="1" t="s">
        <v>84</v>
      </c>
      <c r="C561" s="2">
        <v>9.7339400000000005</v>
      </c>
      <c r="D561" s="2">
        <v>0</v>
      </c>
      <c r="E561" s="3">
        <f t="shared" si="32"/>
        <v>-1</v>
      </c>
      <c r="F561" s="2">
        <v>2502.5037699999998</v>
      </c>
      <c r="G561" s="2">
        <v>3848.3186500000002</v>
      </c>
      <c r="H561" s="3">
        <f t="shared" si="33"/>
        <v>0.53778735366300778</v>
      </c>
      <c r="I561" s="2">
        <v>3278.8634499999998</v>
      </c>
      <c r="J561" s="3">
        <f t="shared" si="34"/>
        <v>0.17367457007091902</v>
      </c>
      <c r="K561" s="2">
        <v>33830.698609999999</v>
      </c>
      <c r="L561" s="2">
        <v>36243.2762</v>
      </c>
      <c r="M561" s="3">
        <f t="shared" si="35"/>
        <v>7.1313265440130946E-2</v>
      </c>
    </row>
    <row r="562" spans="1:13" x14ac:dyDescent="0.2">
      <c r="A562" s="1" t="s">
        <v>28</v>
      </c>
      <c r="B562" s="1" t="s">
        <v>84</v>
      </c>
      <c r="C562" s="2">
        <v>0</v>
      </c>
      <c r="D562" s="2">
        <v>0</v>
      </c>
      <c r="E562" s="3" t="str">
        <f t="shared" si="32"/>
        <v/>
      </c>
      <c r="F562" s="2">
        <v>1966.7118499999999</v>
      </c>
      <c r="G562" s="2">
        <v>1809.5182</v>
      </c>
      <c r="H562" s="3">
        <f t="shared" si="33"/>
        <v>-7.9927138284136556E-2</v>
      </c>
      <c r="I562" s="2">
        <v>2557.4921199999999</v>
      </c>
      <c r="J562" s="3">
        <f t="shared" si="34"/>
        <v>-0.29246382194131648</v>
      </c>
      <c r="K562" s="2">
        <v>19704.19829</v>
      </c>
      <c r="L562" s="2">
        <v>19755.831979999999</v>
      </c>
      <c r="M562" s="3">
        <f t="shared" si="35"/>
        <v>2.6204410471348805E-3</v>
      </c>
    </row>
    <row r="563" spans="1:13" x14ac:dyDescent="0.2">
      <c r="A563" s="1" t="s">
        <v>9</v>
      </c>
      <c r="B563" s="1" t="s">
        <v>84</v>
      </c>
      <c r="C563" s="2">
        <v>59.046619999999997</v>
      </c>
      <c r="D563" s="2">
        <v>0</v>
      </c>
      <c r="E563" s="3">
        <f t="shared" si="32"/>
        <v>-1</v>
      </c>
      <c r="F563" s="2">
        <v>18723.099679999999</v>
      </c>
      <c r="G563" s="2">
        <v>17303.325860000001</v>
      </c>
      <c r="H563" s="3">
        <f t="shared" si="33"/>
        <v>-7.5830062557248445E-2</v>
      </c>
      <c r="I563" s="2">
        <v>20913.392469999999</v>
      </c>
      <c r="J563" s="3">
        <f t="shared" si="34"/>
        <v>-0.17261984707543709</v>
      </c>
      <c r="K563" s="2">
        <v>201153.55147999999</v>
      </c>
      <c r="L563" s="2">
        <v>229335.99174</v>
      </c>
      <c r="M563" s="3">
        <f t="shared" si="35"/>
        <v>0.14010411475534945</v>
      </c>
    </row>
    <row r="564" spans="1:13" x14ac:dyDescent="0.2">
      <c r="A564" s="1" t="s">
        <v>8</v>
      </c>
      <c r="B564" s="1" t="s">
        <v>84</v>
      </c>
      <c r="C564" s="2">
        <v>0</v>
      </c>
      <c r="D564" s="2">
        <v>0</v>
      </c>
      <c r="E564" s="3" t="str">
        <f t="shared" si="32"/>
        <v/>
      </c>
      <c r="F564" s="2">
        <v>3693.5701100000001</v>
      </c>
      <c r="G564" s="2">
        <v>2926.9205299999999</v>
      </c>
      <c r="H564" s="3">
        <f t="shared" si="33"/>
        <v>-0.20756329436508247</v>
      </c>
      <c r="I564" s="2">
        <v>5510.0664699999998</v>
      </c>
      <c r="J564" s="3">
        <f t="shared" si="34"/>
        <v>-0.46880485998928434</v>
      </c>
      <c r="K564" s="2">
        <v>33531.431879999996</v>
      </c>
      <c r="L564" s="2">
        <v>40297.086960000001</v>
      </c>
      <c r="M564" s="3">
        <f t="shared" si="35"/>
        <v>0.2017705388846045</v>
      </c>
    </row>
    <row r="565" spans="1:13" x14ac:dyDescent="0.2">
      <c r="A565" s="1" t="s">
        <v>7</v>
      </c>
      <c r="B565" s="1" t="s">
        <v>84</v>
      </c>
      <c r="C565" s="2">
        <v>0</v>
      </c>
      <c r="D565" s="2">
        <v>0</v>
      </c>
      <c r="E565" s="3" t="str">
        <f t="shared" si="32"/>
        <v/>
      </c>
      <c r="F565" s="2">
        <v>996.02107999999998</v>
      </c>
      <c r="G565" s="2">
        <v>888.39421000000004</v>
      </c>
      <c r="H565" s="3">
        <f t="shared" si="33"/>
        <v>-0.10805681944000622</v>
      </c>
      <c r="I565" s="2">
        <v>1437.55745</v>
      </c>
      <c r="J565" s="3">
        <f t="shared" si="34"/>
        <v>-0.38201133457309822</v>
      </c>
      <c r="K565" s="2">
        <v>15361.489970000001</v>
      </c>
      <c r="L565" s="2">
        <v>13900.813969999999</v>
      </c>
      <c r="M565" s="3">
        <f t="shared" si="35"/>
        <v>-9.5086870014081115E-2</v>
      </c>
    </row>
    <row r="566" spans="1:13" x14ac:dyDescent="0.2">
      <c r="A566" s="1" t="s">
        <v>6</v>
      </c>
      <c r="B566" s="1" t="s">
        <v>84</v>
      </c>
      <c r="C566" s="2">
        <v>0.80484</v>
      </c>
      <c r="D566" s="2">
        <v>0</v>
      </c>
      <c r="E566" s="3">
        <f t="shared" si="32"/>
        <v>-1</v>
      </c>
      <c r="F566" s="2">
        <v>3505.8760699999998</v>
      </c>
      <c r="G566" s="2">
        <v>3382.8152599999999</v>
      </c>
      <c r="H566" s="3">
        <f t="shared" si="33"/>
        <v>-3.5101300657213508E-2</v>
      </c>
      <c r="I566" s="2">
        <v>3763.8358400000002</v>
      </c>
      <c r="J566" s="3">
        <f t="shared" si="34"/>
        <v>-0.10123198678080503</v>
      </c>
      <c r="K566" s="2">
        <v>35303.678099999997</v>
      </c>
      <c r="L566" s="2">
        <v>35519.205090000003</v>
      </c>
      <c r="M566" s="3">
        <f t="shared" si="35"/>
        <v>6.1049443457281694E-3</v>
      </c>
    </row>
    <row r="567" spans="1:13" x14ac:dyDescent="0.2">
      <c r="A567" s="1" t="s">
        <v>5</v>
      </c>
      <c r="B567" s="1" t="s">
        <v>84</v>
      </c>
      <c r="C567" s="2">
        <v>0</v>
      </c>
      <c r="D567" s="2">
        <v>0</v>
      </c>
      <c r="E567" s="3" t="str">
        <f t="shared" si="32"/>
        <v/>
      </c>
      <c r="F567" s="2">
        <v>194.64117999999999</v>
      </c>
      <c r="G567" s="2">
        <v>0.88065000000000004</v>
      </c>
      <c r="H567" s="3">
        <f t="shared" si="33"/>
        <v>-0.99547552064778888</v>
      </c>
      <c r="I567" s="2">
        <v>1.0233699999999999</v>
      </c>
      <c r="J567" s="3">
        <f t="shared" si="34"/>
        <v>-0.13946080107878855</v>
      </c>
      <c r="K567" s="2">
        <v>1975.6741999999999</v>
      </c>
      <c r="L567" s="2">
        <v>4174.0191000000004</v>
      </c>
      <c r="M567" s="3">
        <f t="shared" si="35"/>
        <v>1.1127061840459325</v>
      </c>
    </row>
    <row r="568" spans="1:13" x14ac:dyDescent="0.2">
      <c r="A568" s="1" t="s">
        <v>4</v>
      </c>
      <c r="B568" s="1" t="s">
        <v>84</v>
      </c>
      <c r="C568" s="2">
        <v>0</v>
      </c>
      <c r="D568" s="2">
        <v>0</v>
      </c>
      <c r="E568" s="3" t="str">
        <f t="shared" si="32"/>
        <v/>
      </c>
      <c r="F568" s="2">
        <v>523.14957000000004</v>
      </c>
      <c r="G568" s="2">
        <v>981.31859999999995</v>
      </c>
      <c r="H568" s="3">
        <f t="shared" si="33"/>
        <v>0.87578974785356301</v>
      </c>
      <c r="I568" s="2">
        <v>643.26914999999997</v>
      </c>
      <c r="J568" s="3">
        <f t="shared" si="34"/>
        <v>0.52551789558072226</v>
      </c>
      <c r="K568" s="2">
        <v>9552.9901900000004</v>
      </c>
      <c r="L568" s="2">
        <v>9564.7557099999995</v>
      </c>
      <c r="M568" s="3">
        <f t="shared" si="35"/>
        <v>1.2316059962371728E-3</v>
      </c>
    </row>
    <row r="569" spans="1:13" x14ac:dyDescent="0.2">
      <c r="A569" s="1" t="s">
        <v>24</v>
      </c>
      <c r="B569" s="1" t="s">
        <v>84</v>
      </c>
      <c r="C569" s="2">
        <v>0</v>
      </c>
      <c r="D569" s="2">
        <v>0</v>
      </c>
      <c r="E569" s="3" t="str">
        <f t="shared" si="32"/>
        <v/>
      </c>
      <c r="F569" s="2">
        <v>0</v>
      </c>
      <c r="G569" s="2">
        <v>3.3</v>
      </c>
      <c r="H569" s="3" t="str">
        <f t="shared" si="33"/>
        <v/>
      </c>
      <c r="I569" s="2">
        <v>1.47756</v>
      </c>
      <c r="J569" s="3">
        <f t="shared" si="34"/>
        <v>1.2334118411435067</v>
      </c>
      <c r="K569" s="2">
        <v>0</v>
      </c>
      <c r="L569" s="2">
        <v>14.181929999999999</v>
      </c>
      <c r="M569" s="3" t="str">
        <f t="shared" si="35"/>
        <v/>
      </c>
    </row>
    <row r="570" spans="1:13" x14ac:dyDescent="0.2">
      <c r="A570" s="1" t="s">
        <v>3</v>
      </c>
      <c r="B570" s="1" t="s">
        <v>84</v>
      </c>
      <c r="C570" s="2">
        <v>0</v>
      </c>
      <c r="D570" s="2">
        <v>0</v>
      </c>
      <c r="E570" s="3" t="str">
        <f t="shared" si="32"/>
        <v/>
      </c>
      <c r="F570" s="2">
        <v>5174.1889300000003</v>
      </c>
      <c r="G570" s="2">
        <v>7239.7496499999997</v>
      </c>
      <c r="H570" s="3">
        <f t="shared" si="33"/>
        <v>0.39920473487619623</v>
      </c>
      <c r="I570" s="2">
        <v>7563.1471700000002</v>
      </c>
      <c r="J570" s="3">
        <f t="shared" si="34"/>
        <v>-4.2759649221529084E-2</v>
      </c>
      <c r="K570" s="2">
        <v>77266.986900000004</v>
      </c>
      <c r="L570" s="2">
        <v>76892.855389999997</v>
      </c>
      <c r="M570" s="3">
        <f t="shared" si="35"/>
        <v>-4.8420615972021297E-3</v>
      </c>
    </row>
    <row r="571" spans="1:13" x14ac:dyDescent="0.2">
      <c r="A571" s="1" t="s">
        <v>27</v>
      </c>
      <c r="B571" s="1" t="s">
        <v>84</v>
      </c>
      <c r="C571" s="2">
        <v>0</v>
      </c>
      <c r="D571" s="2">
        <v>0</v>
      </c>
      <c r="E571" s="3" t="str">
        <f t="shared" si="32"/>
        <v/>
      </c>
      <c r="F571" s="2">
        <v>5.1509999999999998</v>
      </c>
      <c r="G571" s="2">
        <v>0</v>
      </c>
      <c r="H571" s="3">
        <f t="shared" si="33"/>
        <v>-1</v>
      </c>
      <c r="I571" s="2">
        <v>8.3125</v>
      </c>
      <c r="J571" s="3">
        <f t="shared" si="34"/>
        <v>-1</v>
      </c>
      <c r="K571" s="2">
        <v>91.683369999999996</v>
      </c>
      <c r="L571" s="2">
        <v>267.60800999999998</v>
      </c>
      <c r="M571" s="3">
        <f t="shared" si="35"/>
        <v>1.9188282455149719</v>
      </c>
    </row>
    <row r="572" spans="1:13" x14ac:dyDescent="0.2">
      <c r="A572" s="1" t="s">
        <v>2</v>
      </c>
      <c r="B572" s="1" t="s">
        <v>84</v>
      </c>
      <c r="C572" s="2">
        <v>298.44745999999998</v>
      </c>
      <c r="D572" s="2">
        <v>0</v>
      </c>
      <c r="E572" s="3">
        <f t="shared" si="32"/>
        <v>-1</v>
      </c>
      <c r="F572" s="2">
        <v>21848.222819999999</v>
      </c>
      <c r="G572" s="2">
        <v>27391.59952</v>
      </c>
      <c r="H572" s="3">
        <f t="shared" si="33"/>
        <v>0.2537220874059174</v>
      </c>
      <c r="I572" s="2">
        <v>27022.515309999999</v>
      </c>
      <c r="J572" s="3">
        <f t="shared" si="34"/>
        <v>1.3658395814227342E-2</v>
      </c>
      <c r="K572" s="2">
        <v>274068.29865999997</v>
      </c>
      <c r="L572" s="2">
        <v>286727.59263999999</v>
      </c>
      <c r="M572" s="3">
        <f t="shared" si="35"/>
        <v>4.6190289215845226E-2</v>
      </c>
    </row>
    <row r="573" spans="1:13" x14ac:dyDescent="0.2">
      <c r="A573" s="1" t="s">
        <v>26</v>
      </c>
      <c r="B573" s="1" t="s">
        <v>84</v>
      </c>
      <c r="C573" s="2">
        <v>0</v>
      </c>
      <c r="D573" s="2">
        <v>0</v>
      </c>
      <c r="E573" s="3" t="str">
        <f t="shared" si="32"/>
        <v/>
      </c>
      <c r="F573" s="2">
        <v>1345.0132900000001</v>
      </c>
      <c r="G573" s="2">
        <v>2512.0072399999999</v>
      </c>
      <c r="H573" s="3">
        <f t="shared" si="33"/>
        <v>0.86764492118884551</v>
      </c>
      <c r="I573" s="2">
        <v>1708.1946600000001</v>
      </c>
      <c r="J573" s="3">
        <f t="shared" si="34"/>
        <v>0.47056263482289529</v>
      </c>
      <c r="K573" s="2">
        <v>7847.7522900000004</v>
      </c>
      <c r="L573" s="2">
        <v>12067.439640000001</v>
      </c>
      <c r="M573" s="3">
        <f t="shared" si="35"/>
        <v>0.53769374899573941</v>
      </c>
    </row>
    <row r="574" spans="1:13" x14ac:dyDescent="0.2">
      <c r="A574" s="1" t="s">
        <v>30</v>
      </c>
      <c r="B574" s="1" t="s">
        <v>84</v>
      </c>
      <c r="C574" s="2">
        <v>0</v>
      </c>
      <c r="D574" s="2">
        <v>0</v>
      </c>
      <c r="E574" s="3" t="str">
        <f t="shared" si="32"/>
        <v/>
      </c>
      <c r="F574" s="2">
        <v>12.828580000000001</v>
      </c>
      <c r="G574" s="2">
        <v>11.392810000000001</v>
      </c>
      <c r="H574" s="3">
        <f t="shared" si="33"/>
        <v>-0.11191963568843943</v>
      </c>
      <c r="I574" s="2">
        <v>5.0866100000000003</v>
      </c>
      <c r="J574" s="3">
        <f t="shared" si="34"/>
        <v>1.239764794234274</v>
      </c>
      <c r="K574" s="2">
        <v>25.024539999999998</v>
      </c>
      <c r="L574" s="2">
        <v>47.499589999999998</v>
      </c>
      <c r="M574" s="3">
        <f t="shared" si="35"/>
        <v>0.89812040501044188</v>
      </c>
    </row>
    <row r="575" spans="1:13" x14ac:dyDescent="0.2">
      <c r="A575" s="6" t="s">
        <v>0</v>
      </c>
      <c r="B575" s="6" t="s">
        <v>84</v>
      </c>
      <c r="C575" s="5">
        <v>2236.5658400000002</v>
      </c>
      <c r="D575" s="5">
        <v>0</v>
      </c>
      <c r="E575" s="4">
        <f t="shared" si="32"/>
        <v>-1</v>
      </c>
      <c r="F575" s="5">
        <v>239355.58050000001</v>
      </c>
      <c r="G575" s="5">
        <v>275450.14542000002</v>
      </c>
      <c r="H575" s="4">
        <f t="shared" si="33"/>
        <v>0.15079892787375404</v>
      </c>
      <c r="I575" s="5">
        <v>300313.59785000002</v>
      </c>
      <c r="J575" s="4">
        <f t="shared" si="34"/>
        <v>-8.2791630508914693E-2</v>
      </c>
      <c r="K575" s="5">
        <v>2764036.3122</v>
      </c>
      <c r="L575" s="5">
        <v>3067302.6030199998</v>
      </c>
      <c r="M575" s="4">
        <f t="shared" si="35"/>
        <v>0.10971863483899691</v>
      </c>
    </row>
    <row r="576" spans="1:13" x14ac:dyDescent="0.2">
      <c r="A576" s="1" t="s">
        <v>22</v>
      </c>
      <c r="B576" s="1" t="s">
        <v>83</v>
      </c>
      <c r="C576" s="2">
        <v>0</v>
      </c>
      <c r="D576" s="2">
        <v>0</v>
      </c>
      <c r="E576" s="3" t="str">
        <f t="shared" si="32"/>
        <v/>
      </c>
      <c r="F576" s="2">
        <v>212.73495</v>
      </c>
      <c r="G576" s="2">
        <v>254.61618999999999</v>
      </c>
      <c r="H576" s="3">
        <f t="shared" si="33"/>
        <v>0.19687051892507546</v>
      </c>
      <c r="I576" s="2">
        <v>247.28607</v>
      </c>
      <c r="J576" s="3">
        <f t="shared" si="34"/>
        <v>2.9642268163346142E-2</v>
      </c>
      <c r="K576" s="2">
        <v>2009.55726</v>
      </c>
      <c r="L576" s="2">
        <v>3675.9711499999999</v>
      </c>
      <c r="M576" s="3">
        <f t="shared" si="35"/>
        <v>0.8292442933425046</v>
      </c>
    </row>
    <row r="577" spans="1:13" x14ac:dyDescent="0.2">
      <c r="A577" s="1" t="s">
        <v>21</v>
      </c>
      <c r="B577" s="1" t="s">
        <v>83</v>
      </c>
      <c r="C577" s="2">
        <v>0</v>
      </c>
      <c r="D577" s="2">
        <v>0</v>
      </c>
      <c r="E577" s="3" t="str">
        <f t="shared" si="32"/>
        <v/>
      </c>
      <c r="F577" s="2">
        <v>163.06966</v>
      </c>
      <c r="G577" s="2">
        <v>231.20043000000001</v>
      </c>
      <c r="H577" s="3">
        <f t="shared" si="33"/>
        <v>0.41780163152360794</v>
      </c>
      <c r="I577" s="2">
        <v>207.68684999999999</v>
      </c>
      <c r="J577" s="3">
        <f t="shared" si="34"/>
        <v>0.11321650841158215</v>
      </c>
      <c r="K577" s="2">
        <v>1959.8976600000001</v>
      </c>
      <c r="L577" s="2">
        <v>2506.8978900000002</v>
      </c>
      <c r="M577" s="3">
        <f t="shared" si="35"/>
        <v>0.2790963228151413</v>
      </c>
    </row>
    <row r="578" spans="1:13" x14ac:dyDescent="0.2">
      <c r="A578" s="1" t="s">
        <v>20</v>
      </c>
      <c r="B578" s="1" t="s">
        <v>83</v>
      </c>
      <c r="C578" s="2">
        <v>0</v>
      </c>
      <c r="D578" s="2">
        <v>0</v>
      </c>
      <c r="E578" s="3" t="str">
        <f t="shared" si="32"/>
        <v/>
      </c>
      <c r="F578" s="2">
        <v>928.75760000000002</v>
      </c>
      <c r="G578" s="2">
        <v>713.07632999999998</v>
      </c>
      <c r="H578" s="3">
        <f t="shared" si="33"/>
        <v>-0.23222557748114259</v>
      </c>
      <c r="I578" s="2">
        <v>394.25794999999999</v>
      </c>
      <c r="J578" s="3">
        <f t="shared" si="34"/>
        <v>0.80865428331882727</v>
      </c>
      <c r="K578" s="2">
        <v>10223.38738</v>
      </c>
      <c r="L578" s="2">
        <v>10408.944289999999</v>
      </c>
      <c r="M578" s="3">
        <f t="shared" si="35"/>
        <v>1.8150237597667873E-2</v>
      </c>
    </row>
    <row r="579" spans="1:13" x14ac:dyDescent="0.2">
      <c r="A579" s="1" t="s">
        <v>19</v>
      </c>
      <c r="B579" s="1" t="s">
        <v>83</v>
      </c>
      <c r="C579" s="2">
        <v>0</v>
      </c>
      <c r="D579" s="2">
        <v>0</v>
      </c>
      <c r="E579" s="3" t="str">
        <f t="shared" si="32"/>
        <v/>
      </c>
      <c r="F579" s="2">
        <v>0</v>
      </c>
      <c r="G579" s="2">
        <v>1.0800000000000001E-2</v>
      </c>
      <c r="H579" s="3" t="str">
        <f t="shared" si="33"/>
        <v/>
      </c>
      <c r="I579" s="2">
        <v>0.45584000000000002</v>
      </c>
      <c r="J579" s="3">
        <f t="shared" si="34"/>
        <v>-0.97630747630747627</v>
      </c>
      <c r="K579" s="2">
        <v>350.63825000000003</v>
      </c>
      <c r="L579" s="2">
        <v>30.21902</v>
      </c>
      <c r="M579" s="3">
        <f t="shared" si="35"/>
        <v>-0.91381710352478662</v>
      </c>
    </row>
    <row r="580" spans="1:13" x14ac:dyDescent="0.2">
      <c r="A580" s="1" t="s">
        <v>18</v>
      </c>
      <c r="B580" s="1" t="s">
        <v>83</v>
      </c>
      <c r="C580" s="2">
        <v>0</v>
      </c>
      <c r="D580" s="2">
        <v>0</v>
      </c>
      <c r="E580" s="3" t="str">
        <f t="shared" si="32"/>
        <v/>
      </c>
      <c r="F580" s="2">
        <v>4.4900000000000001E-3</v>
      </c>
      <c r="G580" s="2">
        <v>2.0230000000000001E-2</v>
      </c>
      <c r="H580" s="3">
        <f t="shared" si="33"/>
        <v>3.5055679287305122</v>
      </c>
      <c r="I580" s="2">
        <v>9.3122600000000002</v>
      </c>
      <c r="J580" s="3">
        <f t="shared" si="34"/>
        <v>-0.99782759501989848</v>
      </c>
      <c r="K580" s="2">
        <v>12.814489999999999</v>
      </c>
      <c r="L580" s="2">
        <v>17.865839999999999</v>
      </c>
      <c r="M580" s="3">
        <f t="shared" si="35"/>
        <v>0.39419048280501201</v>
      </c>
    </row>
    <row r="581" spans="1:13" x14ac:dyDescent="0.2">
      <c r="A581" s="1" t="s">
        <v>17</v>
      </c>
      <c r="B581" s="1" t="s">
        <v>83</v>
      </c>
      <c r="C581" s="2">
        <v>0</v>
      </c>
      <c r="D581" s="2">
        <v>0</v>
      </c>
      <c r="E581" s="3" t="str">
        <f t="shared" ref="E581:E644" si="36">IF(C581=0,"",(D581/C581-1))</f>
        <v/>
      </c>
      <c r="F581" s="2">
        <v>1242.8786700000001</v>
      </c>
      <c r="G581" s="2">
        <v>623.04903999999999</v>
      </c>
      <c r="H581" s="3">
        <f t="shared" ref="H581:H644" si="37">IF(F581=0,"",(G581/F581-1))</f>
        <v>-0.49870485749023274</v>
      </c>
      <c r="I581" s="2">
        <v>552.48569999999995</v>
      </c>
      <c r="J581" s="3">
        <f t="shared" ref="J581:J644" si="38">IF(I581=0,"",(G581/I581-1))</f>
        <v>0.12771975817654657</v>
      </c>
      <c r="K581" s="2">
        <v>8583.7381399999995</v>
      </c>
      <c r="L581" s="2">
        <v>8593.5435199999993</v>
      </c>
      <c r="M581" s="3">
        <f t="shared" ref="M581:M644" si="39">IF(K581=0,"",(L581/K581-1))</f>
        <v>1.1423204948792787E-3</v>
      </c>
    </row>
    <row r="582" spans="1:13" x14ac:dyDescent="0.2">
      <c r="A582" s="1" t="s">
        <v>16</v>
      </c>
      <c r="B582" s="1" t="s">
        <v>83</v>
      </c>
      <c r="C582" s="2">
        <v>0</v>
      </c>
      <c r="D582" s="2">
        <v>0</v>
      </c>
      <c r="E582" s="3" t="str">
        <f t="shared" si="36"/>
        <v/>
      </c>
      <c r="F582" s="2">
        <v>0</v>
      </c>
      <c r="G582" s="2">
        <v>0</v>
      </c>
      <c r="H582" s="3" t="str">
        <f t="shared" si="37"/>
        <v/>
      </c>
      <c r="I582" s="2">
        <v>0</v>
      </c>
      <c r="J582" s="3" t="str">
        <f t="shared" si="38"/>
        <v/>
      </c>
      <c r="K582" s="2">
        <v>0</v>
      </c>
      <c r="L582" s="2">
        <v>22.778469999999999</v>
      </c>
      <c r="M582" s="3" t="str">
        <f t="shared" si="39"/>
        <v/>
      </c>
    </row>
    <row r="583" spans="1:13" x14ac:dyDescent="0.2">
      <c r="A583" s="1" t="s">
        <v>15</v>
      </c>
      <c r="B583" s="1" t="s">
        <v>83</v>
      </c>
      <c r="C583" s="2">
        <v>0</v>
      </c>
      <c r="D583" s="2">
        <v>0</v>
      </c>
      <c r="E583" s="3" t="str">
        <f t="shared" si="36"/>
        <v/>
      </c>
      <c r="F583" s="2">
        <v>0</v>
      </c>
      <c r="G583" s="2">
        <v>0</v>
      </c>
      <c r="H583" s="3" t="str">
        <f t="shared" si="37"/>
        <v/>
      </c>
      <c r="I583" s="2">
        <v>0.25950000000000001</v>
      </c>
      <c r="J583" s="3">
        <f t="shared" si="38"/>
        <v>-1</v>
      </c>
      <c r="K583" s="2">
        <v>0</v>
      </c>
      <c r="L583" s="2">
        <v>7.5955000000000004</v>
      </c>
      <c r="M583" s="3" t="str">
        <f t="shared" si="39"/>
        <v/>
      </c>
    </row>
    <row r="584" spans="1:13" x14ac:dyDescent="0.2">
      <c r="A584" s="1" t="s">
        <v>14</v>
      </c>
      <c r="B584" s="1" t="s">
        <v>83</v>
      </c>
      <c r="C584" s="2">
        <v>0</v>
      </c>
      <c r="D584" s="2">
        <v>0</v>
      </c>
      <c r="E584" s="3" t="str">
        <f t="shared" si="36"/>
        <v/>
      </c>
      <c r="F584" s="2">
        <v>0</v>
      </c>
      <c r="G584" s="2">
        <v>0</v>
      </c>
      <c r="H584" s="3" t="str">
        <f t="shared" si="37"/>
        <v/>
      </c>
      <c r="I584" s="2">
        <v>0</v>
      </c>
      <c r="J584" s="3" t="str">
        <f t="shared" si="38"/>
        <v/>
      </c>
      <c r="K584" s="2">
        <v>25.94162</v>
      </c>
      <c r="L584" s="2">
        <v>3.8047200000000001</v>
      </c>
      <c r="M584" s="3">
        <f t="shared" si="39"/>
        <v>-0.85333529671624209</v>
      </c>
    </row>
    <row r="585" spans="1:13" x14ac:dyDescent="0.2">
      <c r="A585" s="1" t="s">
        <v>13</v>
      </c>
      <c r="B585" s="1" t="s">
        <v>83</v>
      </c>
      <c r="C585" s="2">
        <v>0</v>
      </c>
      <c r="D585" s="2">
        <v>0</v>
      </c>
      <c r="E585" s="3" t="str">
        <f t="shared" si="36"/>
        <v/>
      </c>
      <c r="F585" s="2">
        <v>66.539919999999995</v>
      </c>
      <c r="G585" s="2">
        <v>55.007939999999998</v>
      </c>
      <c r="H585" s="3">
        <f t="shared" si="37"/>
        <v>-0.173309195442375</v>
      </c>
      <c r="I585" s="2">
        <v>270.9588</v>
      </c>
      <c r="J585" s="3">
        <f t="shared" si="38"/>
        <v>-0.79698780774051259</v>
      </c>
      <c r="K585" s="2">
        <v>3097.9950600000002</v>
      </c>
      <c r="L585" s="2">
        <v>5610.7404200000001</v>
      </c>
      <c r="M585" s="3">
        <f t="shared" si="39"/>
        <v>0.81108759418099252</v>
      </c>
    </row>
    <row r="586" spans="1:13" x14ac:dyDescent="0.2">
      <c r="A586" s="1" t="s">
        <v>12</v>
      </c>
      <c r="B586" s="1" t="s">
        <v>83</v>
      </c>
      <c r="C586" s="2">
        <v>0</v>
      </c>
      <c r="D586" s="2">
        <v>0</v>
      </c>
      <c r="E586" s="3" t="str">
        <f t="shared" si="36"/>
        <v/>
      </c>
      <c r="F586" s="2">
        <v>3220.9055600000002</v>
      </c>
      <c r="G586" s="2">
        <v>3786.114</v>
      </c>
      <c r="H586" s="3">
        <f t="shared" si="37"/>
        <v>0.17548122087752227</v>
      </c>
      <c r="I586" s="2">
        <v>3287.9435199999998</v>
      </c>
      <c r="J586" s="3">
        <f t="shared" si="38"/>
        <v>0.15151430581751613</v>
      </c>
      <c r="K586" s="2">
        <v>50181.443639999998</v>
      </c>
      <c r="L586" s="2">
        <v>47617.706480000001</v>
      </c>
      <c r="M586" s="3">
        <f t="shared" si="39"/>
        <v>-5.1089346460260532E-2</v>
      </c>
    </row>
    <row r="587" spans="1:13" x14ac:dyDescent="0.2">
      <c r="A587" s="1" t="s">
        <v>11</v>
      </c>
      <c r="B587" s="1" t="s">
        <v>83</v>
      </c>
      <c r="C587" s="2">
        <v>0</v>
      </c>
      <c r="D587" s="2">
        <v>0</v>
      </c>
      <c r="E587" s="3" t="str">
        <f t="shared" si="36"/>
        <v/>
      </c>
      <c r="F587" s="2">
        <v>226.97944000000001</v>
      </c>
      <c r="G587" s="2">
        <v>627.81781000000001</v>
      </c>
      <c r="H587" s="3">
        <f t="shared" si="37"/>
        <v>1.7659677458011176</v>
      </c>
      <c r="I587" s="2">
        <v>132.18006</v>
      </c>
      <c r="J587" s="3">
        <f t="shared" si="38"/>
        <v>3.7497164852247762</v>
      </c>
      <c r="K587" s="2">
        <v>3249.50405</v>
      </c>
      <c r="L587" s="2">
        <v>3539.6285499999999</v>
      </c>
      <c r="M587" s="3">
        <f t="shared" si="39"/>
        <v>8.928270146332018E-2</v>
      </c>
    </row>
    <row r="588" spans="1:13" x14ac:dyDescent="0.2">
      <c r="A588" s="1" t="s">
        <v>10</v>
      </c>
      <c r="B588" s="1" t="s">
        <v>83</v>
      </c>
      <c r="C588" s="2">
        <v>23.949000000000002</v>
      </c>
      <c r="D588" s="2">
        <v>0</v>
      </c>
      <c r="E588" s="3">
        <f t="shared" si="36"/>
        <v>-1</v>
      </c>
      <c r="F588" s="2">
        <v>1525.4690599999999</v>
      </c>
      <c r="G588" s="2">
        <v>1345.2660100000001</v>
      </c>
      <c r="H588" s="3">
        <f t="shared" si="37"/>
        <v>-0.1181296000851042</v>
      </c>
      <c r="I588" s="2">
        <v>901.39095999999995</v>
      </c>
      <c r="J588" s="3">
        <f t="shared" si="38"/>
        <v>0.4924334386490854</v>
      </c>
      <c r="K588" s="2">
        <v>11309.72327</v>
      </c>
      <c r="L588" s="2">
        <v>12028.20321</v>
      </c>
      <c r="M588" s="3">
        <f t="shared" si="39"/>
        <v>6.3527632184054328E-2</v>
      </c>
    </row>
    <row r="589" spans="1:13" x14ac:dyDescent="0.2">
      <c r="A589" s="1" t="s">
        <v>28</v>
      </c>
      <c r="B589" s="1" t="s">
        <v>83</v>
      </c>
      <c r="C589" s="2">
        <v>0</v>
      </c>
      <c r="D589" s="2">
        <v>0</v>
      </c>
      <c r="E589" s="3" t="str">
        <f t="shared" si="36"/>
        <v/>
      </c>
      <c r="F589" s="2">
        <v>0</v>
      </c>
      <c r="G589" s="2">
        <v>0</v>
      </c>
      <c r="H589" s="3" t="str">
        <f t="shared" si="37"/>
        <v/>
      </c>
      <c r="I589" s="2">
        <v>0</v>
      </c>
      <c r="J589" s="3" t="str">
        <f t="shared" si="38"/>
        <v/>
      </c>
      <c r="K589" s="2">
        <v>25</v>
      </c>
      <c r="L589" s="2">
        <v>0</v>
      </c>
      <c r="M589" s="3">
        <f t="shared" si="39"/>
        <v>-1</v>
      </c>
    </row>
    <row r="590" spans="1:13" x14ac:dyDescent="0.2">
      <c r="A590" s="1" t="s">
        <v>9</v>
      </c>
      <c r="B590" s="1" t="s">
        <v>83</v>
      </c>
      <c r="C590" s="2">
        <v>0</v>
      </c>
      <c r="D590" s="2">
        <v>0</v>
      </c>
      <c r="E590" s="3" t="str">
        <f t="shared" si="36"/>
        <v/>
      </c>
      <c r="F590" s="2">
        <v>5966.1958299999997</v>
      </c>
      <c r="G590" s="2">
        <v>8387.9294800000007</v>
      </c>
      <c r="H590" s="3">
        <f t="shared" si="37"/>
        <v>0.40590917881419952</v>
      </c>
      <c r="I590" s="2">
        <v>7649.2827100000004</v>
      </c>
      <c r="J590" s="3">
        <f t="shared" si="38"/>
        <v>9.6564187519747158E-2</v>
      </c>
      <c r="K590" s="2">
        <v>64123.178829999997</v>
      </c>
      <c r="L590" s="2">
        <v>74352.58842</v>
      </c>
      <c r="M590" s="3">
        <f t="shared" si="39"/>
        <v>0.15952748719959242</v>
      </c>
    </row>
    <row r="591" spans="1:13" x14ac:dyDescent="0.2">
      <c r="A591" s="1" t="s">
        <v>8</v>
      </c>
      <c r="B591" s="1" t="s">
        <v>83</v>
      </c>
      <c r="C591" s="2">
        <v>0</v>
      </c>
      <c r="D591" s="2">
        <v>0</v>
      </c>
      <c r="E591" s="3" t="str">
        <f t="shared" si="36"/>
        <v/>
      </c>
      <c r="F591" s="2">
        <v>30.168939999999999</v>
      </c>
      <c r="G591" s="2">
        <v>57.590319999999998</v>
      </c>
      <c r="H591" s="3">
        <f t="shared" si="37"/>
        <v>0.90892752612455063</v>
      </c>
      <c r="I591" s="2">
        <v>30.293199999999999</v>
      </c>
      <c r="J591" s="3">
        <f t="shared" si="38"/>
        <v>0.90109727595632028</v>
      </c>
      <c r="K591" s="2">
        <v>563.09856000000002</v>
      </c>
      <c r="L591" s="2">
        <v>737.28945999999996</v>
      </c>
      <c r="M591" s="3">
        <f t="shared" si="39"/>
        <v>0.3093435365915338</v>
      </c>
    </row>
    <row r="592" spans="1:13" x14ac:dyDescent="0.2">
      <c r="A592" s="1" t="s">
        <v>7</v>
      </c>
      <c r="B592" s="1" t="s">
        <v>83</v>
      </c>
      <c r="C592" s="2">
        <v>0</v>
      </c>
      <c r="D592" s="2">
        <v>0</v>
      </c>
      <c r="E592" s="3" t="str">
        <f t="shared" si="36"/>
        <v/>
      </c>
      <c r="F592" s="2">
        <v>0</v>
      </c>
      <c r="G592" s="2">
        <v>14.14208</v>
      </c>
      <c r="H592" s="3" t="str">
        <f t="shared" si="37"/>
        <v/>
      </c>
      <c r="I592" s="2">
        <v>0</v>
      </c>
      <c r="J592" s="3" t="str">
        <f t="shared" si="38"/>
        <v/>
      </c>
      <c r="K592" s="2">
        <v>0</v>
      </c>
      <c r="L592" s="2">
        <v>162.97604999999999</v>
      </c>
      <c r="M592" s="3" t="str">
        <f t="shared" si="39"/>
        <v/>
      </c>
    </row>
    <row r="593" spans="1:13" x14ac:dyDescent="0.2">
      <c r="A593" s="1" t="s">
        <v>6</v>
      </c>
      <c r="B593" s="1" t="s">
        <v>83</v>
      </c>
      <c r="C593" s="2">
        <v>0</v>
      </c>
      <c r="D593" s="2">
        <v>0</v>
      </c>
      <c r="E593" s="3" t="str">
        <f t="shared" si="36"/>
        <v/>
      </c>
      <c r="F593" s="2">
        <v>323.46105</v>
      </c>
      <c r="G593" s="2">
        <v>1190.0727300000001</v>
      </c>
      <c r="H593" s="3">
        <f t="shared" si="37"/>
        <v>2.6791840315858746</v>
      </c>
      <c r="I593" s="2">
        <v>887.05371000000002</v>
      </c>
      <c r="J593" s="3">
        <f t="shared" si="38"/>
        <v>0.34160166017455706</v>
      </c>
      <c r="K593" s="2">
        <v>4689.9909799999996</v>
      </c>
      <c r="L593" s="2">
        <v>11934.099260000001</v>
      </c>
      <c r="M593" s="3">
        <f t="shared" si="39"/>
        <v>1.5445889578235397</v>
      </c>
    </row>
    <row r="594" spans="1:13" x14ac:dyDescent="0.2">
      <c r="A594" s="1" t="s">
        <v>4</v>
      </c>
      <c r="B594" s="1" t="s">
        <v>83</v>
      </c>
      <c r="C594" s="2">
        <v>0</v>
      </c>
      <c r="D594" s="2">
        <v>0</v>
      </c>
      <c r="E594" s="3" t="str">
        <f t="shared" si="36"/>
        <v/>
      </c>
      <c r="F594" s="2">
        <v>0</v>
      </c>
      <c r="G594" s="2">
        <v>798.11577999999997</v>
      </c>
      <c r="H594" s="3" t="str">
        <f t="shared" si="37"/>
        <v/>
      </c>
      <c r="I594" s="2">
        <v>2970.0337100000002</v>
      </c>
      <c r="J594" s="3">
        <f t="shared" si="38"/>
        <v>-0.73127719819718817</v>
      </c>
      <c r="K594" s="2">
        <v>986.73090999999999</v>
      </c>
      <c r="L594" s="2">
        <v>6203.4435000000003</v>
      </c>
      <c r="M594" s="3">
        <f t="shared" si="39"/>
        <v>5.2868644704765559</v>
      </c>
    </row>
    <row r="595" spans="1:13" x14ac:dyDescent="0.2">
      <c r="A595" s="1" t="s">
        <v>24</v>
      </c>
      <c r="B595" s="1" t="s">
        <v>83</v>
      </c>
      <c r="C595" s="2">
        <v>0</v>
      </c>
      <c r="D595" s="2">
        <v>0</v>
      </c>
      <c r="E595" s="3" t="str">
        <f t="shared" si="36"/>
        <v/>
      </c>
      <c r="F595" s="2">
        <v>0</v>
      </c>
      <c r="G595" s="2">
        <v>0</v>
      </c>
      <c r="H595" s="3" t="str">
        <f t="shared" si="37"/>
        <v/>
      </c>
      <c r="I595" s="2">
        <v>65</v>
      </c>
      <c r="J595" s="3">
        <f t="shared" si="38"/>
        <v>-1</v>
      </c>
      <c r="K595" s="2">
        <v>0</v>
      </c>
      <c r="L595" s="2">
        <v>65</v>
      </c>
      <c r="M595" s="3" t="str">
        <f t="shared" si="39"/>
        <v/>
      </c>
    </row>
    <row r="596" spans="1:13" x14ac:dyDescent="0.2">
      <c r="A596" s="1" t="s">
        <v>3</v>
      </c>
      <c r="B596" s="1" t="s">
        <v>83</v>
      </c>
      <c r="C596" s="2">
        <v>0</v>
      </c>
      <c r="D596" s="2">
        <v>0</v>
      </c>
      <c r="E596" s="3" t="str">
        <f t="shared" si="36"/>
        <v/>
      </c>
      <c r="F596" s="2">
        <v>294.73901000000001</v>
      </c>
      <c r="G596" s="2">
        <v>153.90815000000001</v>
      </c>
      <c r="H596" s="3">
        <f t="shared" si="37"/>
        <v>-0.47781547478224884</v>
      </c>
      <c r="I596" s="2">
        <v>159.47225</v>
      </c>
      <c r="J596" s="3">
        <f t="shared" si="38"/>
        <v>-3.4890709825690647E-2</v>
      </c>
      <c r="K596" s="2">
        <v>2175.2408500000001</v>
      </c>
      <c r="L596" s="2">
        <v>2085.0386699999999</v>
      </c>
      <c r="M596" s="3">
        <f t="shared" si="39"/>
        <v>-4.1467674717491687E-2</v>
      </c>
    </row>
    <row r="597" spans="1:13" x14ac:dyDescent="0.2">
      <c r="A597" s="1" t="s">
        <v>2</v>
      </c>
      <c r="B597" s="1" t="s">
        <v>83</v>
      </c>
      <c r="C597" s="2">
        <v>0</v>
      </c>
      <c r="D597" s="2">
        <v>0</v>
      </c>
      <c r="E597" s="3" t="str">
        <f t="shared" si="36"/>
        <v/>
      </c>
      <c r="F597" s="2">
        <v>640.20140000000004</v>
      </c>
      <c r="G597" s="2">
        <v>27.790050000000001</v>
      </c>
      <c r="H597" s="3">
        <f t="shared" si="37"/>
        <v>-0.95659170692222795</v>
      </c>
      <c r="I597" s="2">
        <v>0.74480999999999997</v>
      </c>
      <c r="J597" s="3">
        <f t="shared" si="38"/>
        <v>36.311596246022475</v>
      </c>
      <c r="K597" s="2">
        <v>2128.1208900000001</v>
      </c>
      <c r="L597" s="2">
        <v>293.57952999999998</v>
      </c>
      <c r="M597" s="3">
        <f t="shared" si="39"/>
        <v>-0.86204753151969671</v>
      </c>
    </row>
    <row r="598" spans="1:13" x14ac:dyDescent="0.2">
      <c r="A598" s="1" t="s">
        <v>34</v>
      </c>
      <c r="B598" s="1" t="s">
        <v>83</v>
      </c>
      <c r="C598" s="2">
        <v>0</v>
      </c>
      <c r="D598" s="2">
        <v>0</v>
      </c>
      <c r="E598" s="3" t="str">
        <f t="shared" si="36"/>
        <v/>
      </c>
      <c r="F598" s="2">
        <v>0</v>
      </c>
      <c r="G598" s="2">
        <v>0</v>
      </c>
      <c r="H598" s="3" t="str">
        <f t="shared" si="37"/>
        <v/>
      </c>
      <c r="I598" s="2">
        <v>0</v>
      </c>
      <c r="J598" s="3" t="str">
        <f t="shared" si="38"/>
        <v/>
      </c>
      <c r="K598" s="2">
        <v>0</v>
      </c>
      <c r="L598" s="2">
        <v>0.16125999999999999</v>
      </c>
      <c r="M598" s="3" t="str">
        <f t="shared" si="39"/>
        <v/>
      </c>
    </row>
    <row r="599" spans="1:13" x14ac:dyDescent="0.2">
      <c r="A599" s="1" t="s">
        <v>26</v>
      </c>
      <c r="B599" s="1" t="s">
        <v>83</v>
      </c>
      <c r="C599" s="2">
        <v>0</v>
      </c>
      <c r="D599" s="2">
        <v>0</v>
      </c>
      <c r="E599" s="3" t="str">
        <f t="shared" si="36"/>
        <v/>
      </c>
      <c r="F599" s="2">
        <v>0</v>
      </c>
      <c r="G599" s="2">
        <v>0</v>
      </c>
      <c r="H599" s="3" t="str">
        <f t="shared" si="37"/>
        <v/>
      </c>
      <c r="I599" s="2">
        <v>0</v>
      </c>
      <c r="J599" s="3" t="str">
        <f t="shared" si="38"/>
        <v/>
      </c>
      <c r="K599" s="2">
        <v>199.90600000000001</v>
      </c>
      <c r="L599" s="2">
        <v>21.985399999999998</v>
      </c>
      <c r="M599" s="3">
        <f t="shared" si="39"/>
        <v>-0.89002131001570739</v>
      </c>
    </row>
    <row r="600" spans="1:13" x14ac:dyDescent="0.2">
      <c r="A600" s="1" t="s">
        <v>30</v>
      </c>
      <c r="B600" s="1" t="s">
        <v>83</v>
      </c>
      <c r="C600" s="2">
        <v>0</v>
      </c>
      <c r="D600" s="2">
        <v>0</v>
      </c>
      <c r="E600" s="3" t="str">
        <f t="shared" si="36"/>
        <v/>
      </c>
      <c r="F600" s="2">
        <v>168.55786000000001</v>
      </c>
      <c r="G600" s="2">
        <v>247.60939999999999</v>
      </c>
      <c r="H600" s="3">
        <f t="shared" si="37"/>
        <v>0.46898756308367928</v>
      </c>
      <c r="I600" s="2">
        <v>136.39206999999999</v>
      </c>
      <c r="J600" s="3">
        <f t="shared" si="38"/>
        <v>0.81542372661401807</v>
      </c>
      <c r="K600" s="2">
        <v>1173.4959100000001</v>
      </c>
      <c r="L600" s="2">
        <v>1958.03856</v>
      </c>
      <c r="M600" s="3">
        <f t="shared" si="39"/>
        <v>0.66855166968583624</v>
      </c>
    </row>
    <row r="601" spans="1:13" x14ac:dyDescent="0.2">
      <c r="A601" s="6" t="s">
        <v>0</v>
      </c>
      <c r="B601" s="6" t="s">
        <v>83</v>
      </c>
      <c r="C601" s="5">
        <v>23.949000000000002</v>
      </c>
      <c r="D601" s="5">
        <v>0</v>
      </c>
      <c r="E601" s="4">
        <f t="shared" si="36"/>
        <v>-1</v>
      </c>
      <c r="F601" s="5">
        <v>15010.66344</v>
      </c>
      <c r="G601" s="5">
        <v>18513.336770000002</v>
      </c>
      <c r="H601" s="4">
        <f t="shared" si="37"/>
        <v>0.23334567082932356</v>
      </c>
      <c r="I601" s="5">
        <v>17902.489969999999</v>
      </c>
      <c r="J601" s="4">
        <f t="shared" si="38"/>
        <v>3.4120773201025356E-2</v>
      </c>
      <c r="K601" s="5">
        <v>167069.40375</v>
      </c>
      <c r="L601" s="5">
        <v>191878.09917</v>
      </c>
      <c r="M601" s="4">
        <f t="shared" si="39"/>
        <v>0.14849334984832607</v>
      </c>
    </row>
    <row r="602" spans="1:13" x14ac:dyDescent="0.2">
      <c r="A602" s="1" t="s">
        <v>22</v>
      </c>
      <c r="B602" s="1" t="s">
        <v>82</v>
      </c>
      <c r="C602" s="2">
        <v>0</v>
      </c>
      <c r="D602" s="2">
        <v>0</v>
      </c>
      <c r="E602" s="3" t="str">
        <f t="shared" si="36"/>
        <v/>
      </c>
      <c r="F602" s="2">
        <v>405.23514</v>
      </c>
      <c r="G602" s="2">
        <v>287.79460999999998</v>
      </c>
      <c r="H602" s="3">
        <f t="shared" si="37"/>
        <v>-0.28980835669877991</v>
      </c>
      <c r="I602" s="2">
        <v>581.46866999999997</v>
      </c>
      <c r="J602" s="3">
        <f t="shared" si="38"/>
        <v>-0.50505568941487433</v>
      </c>
      <c r="K602" s="2">
        <v>5380.4034000000001</v>
      </c>
      <c r="L602" s="2">
        <v>6423.6680800000004</v>
      </c>
      <c r="M602" s="3">
        <f t="shared" si="39"/>
        <v>0.19390082907166417</v>
      </c>
    </row>
    <row r="603" spans="1:13" x14ac:dyDescent="0.2">
      <c r="A603" s="1" t="s">
        <v>21</v>
      </c>
      <c r="B603" s="1" t="s">
        <v>82</v>
      </c>
      <c r="C603" s="2">
        <v>0</v>
      </c>
      <c r="D603" s="2">
        <v>0</v>
      </c>
      <c r="E603" s="3" t="str">
        <f t="shared" si="36"/>
        <v/>
      </c>
      <c r="F603" s="2">
        <v>169.94459000000001</v>
      </c>
      <c r="G603" s="2">
        <v>6.9944499999999996</v>
      </c>
      <c r="H603" s="3">
        <f t="shared" si="37"/>
        <v>-0.9588427616318943</v>
      </c>
      <c r="I603" s="2">
        <v>21.79429</v>
      </c>
      <c r="J603" s="3">
        <f t="shared" si="38"/>
        <v>-0.67906960951698814</v>
      </c>
      <c r="K603" s="2">
        <v>744.86731999999995</v>
      </c>
      <c r="L603" s="2">
        <v>613.72091</v>
      </c>
      <c r="M603" s="3">
        <f t="shared" si="39"/>
        <v>-0.17606680609910497</v>
      </c>
    </row>
    <row r="604" spans="1:13" x14ac:dyDescent="0.2">
      <c r="A604" s="1" t="s">
        <v>20</v>
      </c>
      <c r="B604" s="1" t="s">
        <v>82</v>
      </c>
      <c r="C604" s="2">
        <v>0</v>
      </c>
      <c r="D604" s="2">
        <v>0</v>
      </c>
      <c r="E604" s="3" t="str">
        <f t="shared" si="36"/>
        <v/>
      </c>
      <c r="F604" s="2">
        <v>484.31002000000001</v>
      </c>
      <c r="G604" s="2">
        <v>1177.3916899999999</v>
      </c>
      <c r="H604" s="3">
        <f t="shared" si="37"/>
        <v>1.4310702677594818</v>
      </c>
      <c r="I604" s="2">
        <v>1275.5406700000001</v>
      </c>
      <c r="J604" s="3">
        <f t="shared" si="38"/>
        <v>-7.6946962420257559E-2</v>
      </c>
      <c r="K604" s="2">
        <v>6915.4695700000002</v>
      </c>
      <c r="L604" s="2">
        <v>8170.4742299999998</v>
      </c>
      <c r="M604" s="3">
        <f t="shared" si="39"/>
        <v>0.18147786600700777</v>
      </c>
    </row>
    <row r="605" spans="1:13" x14ac:dyDescent="0.2">
      <c r="A605" s="1" t="s">
        <v>19</v>
      </c>
      <c r="B605" s="1" t="s">
        <v>82</v>
      </c>
      <c r="C605" s="2">
        <v>0</v>
      </c>
      <c r="D605" s="2">
        <v>0</v>
      </c>
      <c r="E605" s="3" t="str">
        <f t="shared" si="36"/>
        <v/>
      </c>
      <c r="F605" s="2">
        <v>0</v>
      </c>
      <c r="G605" s="2">
        <v>2.87E-2</v>
      </c>
      <c r="H605" s="3" t="str">
        <f t="shared" si="37"/>
        <v/>
      </c>
      <c r="I605" s="2">
        <v>4.7780000000000003E-2</v>
      </c>
      <c r="J605" s="3">
        <f t="shared" si="38"/>
        <v>-0.39933026370866476</v>
      </c>
      <c r="K605" s="2">
        <v>9.1671800000000001</v>
      </c>
      <c r="L605" s="2">
        <v>1.90611</v>
      </c>
      <c r="M605" s="3">
        <f t="shared" si="39"/>
        <v>-0.7920723712199389</v>
      </c>
    </row>
    <row r="606" spans="1:13" x14ac:dyDescent="0.2">
      <c r="A606" s="1" t="s">
        <v>18</v>
      </c>
      <c r="B606" s="1" t="s">
        <v>82</v>
      </c>
      <c r="C606" s="2">
        <v>0</v>
      </c>
      <c r="D606" s="2">
        <v>0</v>
      </c>
      <c r="E606" s="3" t="str">
        <f t="shared" si="36"/>
        <v/>
      </c>
      <c r="F606" s="2">
        <v>0</v>
      </c>
      <c r="G606" s="2">
        <v>0</v>
      </c>
      <c r="H606" s="3" t="str">
        <f t="shared" si="37"/>
        <v/>
      </c>
      <c r="I606" s="2">
        <v>0</v>
      </c>
      <c r="J606" s="3" t="str">
        <f t="shared" si="38"/>
        <v/>
      </c>
      <c r="K606" s="2">
        <v>30.093859999999999</v>
      </c>
      <c r="L606" s="2">
        <v>1313.42073</v>
      </c>
      <c r="M606" s="3">
        <f t="shared" si="39"/>
        <v>42.644143024523942</v>
      </c>
    </row>
    <row r="607" spans="1:13" x14ac:dyDescent="0.2">
      <c r="A607" s="1" t="s">
        <v>17</v>
      </c>
      <c r="B607" s="1" t="s">
        <v>82</v>
      </c>
      <c r="C607" s="2">
        <v>0</v>
      </c>
      <c r="D607" s="2">
        <v>0</v>
      </c>
      <c r="E607" s="3" t="str">
        <f t="shared" si="36"/>
        <v/>
      </c>
      <c r="F607" s="2">
        <v>33.781579999999998</v>
      </c>
      <c r="G607" s="2">
        <v>0.76197000000000004</v>
      </c>
      <c r="H607" s="3">
        <f t="shared" si="37"/>
        <v>-0.9774442166411399</v>
      </c>
      <c r="I607" s="2">
        <v>43.107750000000003</v>
      </c>
      <c r="J607" s="3">
        <f t="shared" si="38"/>
        <v>-0.98232406005880613</v>
      </c>
      <c r="K607" s="2">
        <v>1704.35457</v>
      </c>
      <c r="L607" s="2">
        <v>771.93493999999998</v>
      </c>
      <c r="M607" s="3">
        <f t="shared" si="39"/>
        <v>-0.54708078143622429</v>
      </c>
    </row>
    <row r="608" spans="1:13" x14ac:dyDescent="0.2">
      <c r="A608" s="1" t="s">
        <v>16</v>
      </c>
      <c r="B608" s="1" t="s">
        <v>82</v>
      </c>
      <c r="C608" s="2">
        <v>0</v>
      </c>
      <c r="D608" s="2">
        <v>0</v>
      </c>
      <c r="E608" s="3" t="str">
        <f t="shared" si="36"/>
        <v/>
      </c>
      <c r="F608" s="2">
        <v>359.8</v>
      </c>
      <c r="G608" s="2">
        <v>279.67748</v>
      </c>
      <c r="H608" s="3">
        <f t="shared" si="37"/>
        <v>-0.22268627015008335</v>
      </c>
      <c r="I608" s="2">
        <v>1866.43</v>
      </c>
      <c r="J608" s="3">
        <f t="shared" si="38"/>
        <v>-0.85015378021141963</v>
      </c>
      <c r="K608" s="2">
        <v>1527.88717</v>
      </c>
      <c r="L608" s="2">
        <v>5279.8074800000004</v>
      </c>
      <c r="M608" s="3">
        <f t="shared" si="39"/>
        <v>2.4556265565080966</v>
      </c>
    </row>
    <row r="609" spans="1:13" x14ac:dyDescent="0.2">
      <c r="A609" s="1" t="s">
        <v>15</v>
      </c>
      <c r="B609" s="1" t="s">
        <v>82</v>
      </c>
      <c r="C609" s="2">
        <v>0</v>
      </c>
      <c r="D609" s="2">
        <v>0</v>
      </c>
      <c r="E609" s="3" t="str">
        <f t="shared" si="36"/>
        <v/>
      </c>
      <c r="F609" s="2">
        <v>0</v>
      </c>
      <c r="G609" s="2">
        <v>0</v>
      </c>
      <c r="H609" s="3" t="str">
        <f t="shared" si="37"/>
        <v/>
      </c>
      <c r="I609" s="2">
        <v>2.3796200000000001</v>
      </c>
      <c r="J609" s="3">
        <f t="shared" si="38"/>
        <v>-1</v>
      </c>
      <c r="K609" s="2">
        <v>45.013080000000002</v>
      </c>
      <c r="L609" s="2">
        <v>2.3796200000000001</v>
      </c>
      <c r="M609" s="3">
        <f t="shared" si="39"/>
        <v>-0.94713492167165636</v>
      </c>
    </row>
    <row r="610" spans="1:13" x14ac:dyDescent="0.2">
      <c r="A610" s="1" t="s">
        <v>14</v>
      </c>
      <c r="B610" s="1" t="s">
        <v>82</v>
      </c>
      <c r="C610" s="2">
        <v>0</v>
      </c>
      <c r="D610" s="2">
        <v>0</v>
      </c>
      <c r="E610" s="3" t="str">
        <f t="shared" si="36"/>
        <v/>
      </c>
      <c r="F610" s="2">
        <v>378.99810000000002</v>
      </c>
      <c r="G610" s="2">
        <v>545.72272999999996</v>
      </c>
      <c r="H610" s="3">
        <f t="shared" si="37"/>
        <v>0.43990888080969248</v>
      </c>
      <c r="I610" s="2">
        <v>522.14707999999996</v>
      </c>
      <c r="J610" s="3">
        <f t="shared" si="38"/>
        <v>4.5151358502282468E-2</v>
      </c>
      <c r="K610" s="2">
        <v>4886.6976100000002</v>
      </c>
      <c r="L610" s="2">
        <v>5284.8228600000002</v>
      </c>
      <c r="M610" s="3">
        <f t="shared" si="39"/>
        <v>8.1471226945839303E-2</v>
      </c>
    </row>
    <row r="611" spans="1:13" x14ac:dyDescent="0.2">
      <c r="A611" s="1" t="s">
        <v>13</v>
      </c>
      <c r="B611" s="1" t="s">
        <v>82</v>
      </c>
      <c r="C611" s="2">
        <v>0</v>
      </c>
      <c r="D611" s="2">
        <v>0</v>
      </c>
      <c r="E611" s="3" t="str">
        <f t="shared" si="36"/>
        <v/>
      </c>
      <c r="F611" s="2">
        <v>686.35717</v>
      </c>
      <c r="G611" s="2">
        <v>5722.43577</v>
      </c>
      <c r="H611" s="3">
        <f t="shared" si="37"/>
        <v>7.337402186677819</v>
      </c>
      <c r="I611" s="2">
        <v>916.46682999999996</v>
      </c>
      <c r="J611" s="3">
        <f t="shared" si="38"/>
        <v>5.2440184223579598</v>
      </c>
      <c r="K611" s="2">
        <v>7339.0719399999998</v>
      </c>
      <c r="L611" s="2">
        <v>16407.959640000001</v>
      </c>
      <c r="M611" s="3">
        <f t="shared" si="39"/>
        <v>1.2356995236103385</v>
      </c>
    </row>
    <row r="612" spans="1:13" x14ac:dyDescent="0.2">
      <c r="A612" s="1" t="s">
        <v>12</v>
      </c>
      <c r="B612" s="1" t="s">
        <v>82</v>
      </c>
      <c r="C612" s="2">
        <v>0</v>
      </c>
      <c r="D612" s="2">
        <v>0</v>
      </c>
      <c r="E612" s="3" t="str">
        <f t="shared" si="36"/>
        <v/>
      </c>
      <c r="F612" s="2">
        <v>1.86992</v>
      </c>
      <c r="G612" s="2">
        <v>2.53024</v>
      </c>
      <c r="H612" s="3">
        <f t="shared" si="37"/>
        <v>0.35312740652006513</v>
      </c>
      <c r="I612" s="2">
        <v>0</v>
      </c>
      <c r="J612" s="3" t="str">
        <f t="shared" si="38"/>
        <v/>
      </c>
      <c r="K612" s="2">
        <v>212.66373999999999</v>
      </c>
      <c r="L612" s="2">
        <v>96.655829999999995</v>
      </c>
      <c r="M612" s="3">
        <f t="shared" si="39"/>
        <v>-0.54549924683916495</v>
      </c>
    </row>
    <row r="613" spans="1:13" x14ac:dyDescent="0.2">
      <c r="A613" s="1" t="s">
        <v>11</v>
      </c>
      <c r="B613" s="1" t="s">
        <v>82</v>
      </c>
      <c r="C613" s="2">
        <v>0</v>
      </c>
      <c r="D613" s="2">
        <v>0</v>
      </c>
      <c r="E613" s="3" t="str">
        <f t="shared" si="36"/>
        <v/>
      </c>
      <c r="F613" s="2">
        <v>1580.18695</v>
      </c>
      <c r="G613" s="2">
        <v>1573.48901</v>
      </c>
      <c r="H613" s="3">
        <f t="shared" si="37"/>
        <v>-4.2387009967396194E-3</v>
      </c>
      <c r="I613" s="2">
        <v>1582.1899100000001</v>
      </c>
      <c r="J613" s="3">
        <f t="shared" si="38"/>
        <v>-5.4992766323481712E-3</v>
      </c>
      <c r="K613" s="2">
        <v>15447.13869</v>
      </c>
      <c r="L613" s="2">
        <v>16389.706300000002</v>
      </c>
      <c r="M613" s="3">
        <f t="shared" si="39"/>
        <v>6.1018912881917187E-2</v>
      </c>
    </row>
    <row r="614" spans="1:13" x14ac:dyDescent="0.2">
      <c r="A614" s="1" t="s">
        <v>10</v>
      </c>
      <c r="B614" s="1" t="s">
        <v>82</v>
      </c>
      <c r="C614" s="2">
        <v>0</v>
      </c>
      <c r="D614" s="2">
        <v>0</v>
      </c>
      <c r="E614" s="3" t="str">
        <f t="shared" si="36"/>
        <v/>
      </c>
      <c r="F614" s="2">
        <v>534.20325000000003</v>
      </c>
      <c r="G614" s="2">
        <v>479.69555000000003</v>
      </c>
      <c r="H614" s="3">
        <f t="shared" si="37"/>
        <v>-0.10203550802058958</v>
      </c>
      <c r="I614" s="2">
        <v>630.43962999999997</v>
      </c>
      <c r="J614" s="3">
        <f t="shared" si="38"/>
        <v>-0.23910946080594575</v>
      </c>
      <c r="K614" s="2">
        <v>7065.4690600000004</v>
      </c>
      <c r="L614" s="2">
        <v>7555.7670200000002</v>
      </c>
      <c r="M614" s="3">
        <f t="shared" si="39"/>
        <v>6.9393547100183639E-2</v>
      </c>
    </row>
    <row r="615" spans="1:13" x14ac:dyDescent="0.2">
      <c r="A615" s="1" t="s">
        <v>28</v>
      </c>
      <c r="B615" s="1" t="s">
        <v>82</v>
      </c>
      <c r="C615" s="2">
        <v>0</v>
      </c>
      <c r="D615" s="2">
        <v>0</v>
      </c>
      <c r="E615" s="3" t="str">
        <f t="shared" si="36"/>
        <v/>
      </c>
      <c r="F615" s="2">
        <v>0</v>
      </c>
      <c r="G615" s="2">
        <v>0</v>
      </c>
      <c r="H615" s="3" t="str">
        <f t="shared" si="37"/>
        <v/>
      </c>
      <c r="I615" s="2">
        <v>0</v>
      </c>
      <c r="J615" s="3" t="str">
        <f t="shared" si="38"/>
        <v/>
      </c>
      <c r="K615" s="2">
        <v>20.408760000000001</v>
      </c>
      <c r="L615" s="2">
        <v>5.71096</v>
      </c>
      <c r="M615" s="3">
        <f t="shared" si="39"/>
        <v>-0.72017114219580214</v>
      </c>
    </row>
    <row r="616" spans="1:13" x14ac:dyDescent="0.2">
      <c r="A616" s="1" t="s">
        <v>9</v>
      </c>
      <c r="B616" s="1" t="s">
        <v>82</v>
      </c>
      <c r="C616" s="2">
        <v>0</v>
      </c>
      <c r="D616" s="2">
        <v>0</v>
      </c>
      <c r="E616" s="3" t="str">
        <f t="shared" si="36"/>
        <v/>
      </c>
      <c r="F616" s="2">
        <v>27.056039999999999</v>
      </c>
      <c r="G616" s="2">
        <v>2.26451</v>
      </c>
      <c r="H616" s="3">
        <f t="shared" si="37"/>
        <v>-0.91630297708016395</v>
      </c>
      <c r="I616" s="2">
        <v>2.60955</v>
      </c>
      <c r="J616" s="3">
        <f t="shared" si="38"/>
        <v>-0.13222203061830584</v>
      </c>
      <c r="K616" s="2">
        <v>188.05710999999999</v>
      </c>
      <c r="L616" s="2">
        <v>53.879519999999999</v>
      </c>
      <c r="M616" s="3">
        <f t="shared" si="39"/>
        <v>-0.71349384237586122</v>
      </c>
    </row>
    <row r="617" spans="1:13" x14ac:dyDescent="0.2">
      <c r="A617" s="1" t="s">
        <v>8</v>
      </c>
      <c r="B617" s="1" t="s">
        <v>82</v>
      </c>
      <c r="C617" s="2">
        <v>0</v>
      </c>
      <c r="D617" s="2">
        <v>0</v>
      </c>
      <c r="E617" s="3" t="str">
        <f t="shared" si="36"/>
        <v/>
      </c>
      <c r="F617" s="2">
        <v>446.52917000000002</v>
      </c>
      <c r="G617" s="2">
        <v>549.18562999999995</v>
      </c>
      <c r="H617" s="3">
        <f t="shared" si="37"/>
        <v>0.22989866485094335</v>
      </c>
      <c r="I617" s="2">
        <v>283.54777000000001</v>
      </c>
      <c r="J617" s="3">
        <f t="shared" si="38"/>
        <v>0.93683635741518945</v>
      </c>
      <c r="K617" s="2">
        <v>5078.0221099999999</v>
      </c>
      <c r="L617" s="2">
        <v>4109.9253099999996</v>
      </c>
      <c r="M617" s="3">
        <f t="shared" si="39"/>
        <v>-0.19064446334204721</v>
      </c>
    </row>
    <row r="618" spans="1:13" x14ac:dyDescent="0.2">
      <c r="A618" s="1" t="s">
        <v>7</v>
      </c>
      <c r="B618" s="1" t="s">
        <v>82</v>
      </c>
      <c r="C618" s="2">
        <v>0</v>
      </c>
      <c r="D618" s="2">
        <v>0</v>
      </c>
      <c r="E618" s="3" t="str">
        <f t="shared" si="36"/>
        <v/>
      </c>
      <c r="F618" s="2">
        <v>1.02922</v>
      </c>
      <c r="G618" s="2">
        <v>5.14771</v>
      </c>
      <c r="H618" s="3">
        <f t="shared" si="37"/>
        <v>4.0015642914051419</v>
      </c>
      <c r="I618" s="2">
        <v>13.330260000000001</v>
      </c>
      <c r="J618" s="3">
        <f t="shared" si="38"/>
        <v>-0.61383273844621189</v>
      </c>
      <c r="K618" s="2">
        <v>41.752670000000002</v>
      </c>
      <c r="L618" s="2">
        <v>58.621040000000001</v>
      </c>
      <c r="M618" s="3">
        <f t="shared" si="39"/>
        <v>0.40400697727833923</v>
      </c>
    </row>
    <row r="619" spans="1:13" x14ac:dyDescent="0.2">
      <c r="A619" s="1" t="s">
        <v>6</v>
      </c>
      <c r="B619" s="1" t="s">
        <v>82</v>
      </c>
      <c r="C619" s="2">
        <v>0</v>
      </c>
      <c r="D619" s="2">
        <v>0</v>
      </c>
      <c r="E619" s="3" t="str">
        <f t="shared" si="36"/>
        <v/>
      </c>
      <c r="F619" s="2">
        <v>1640.89698</v>
      </c>
      <c r="G619" s="2">
        <v>2833.5343200000002</v>
      </c>
      <c r="H619" s="3">
        <f t="shared" si="37"/>
        <v>0.72682036382320625</v>
      </c>
      <c r="I619" s="2">
        <v>3110.8094299999998</v>
      </c>
      <c r="J619" s="3">
        <f t="shared" si="38"/>
        <v>-8.9132785610721132E-2</v>
      </c>
      <c r="K619" s="2">
        <v>21232.230390000001</v>
      </c>
      <c r="L619" s="2">
        <v>24553.7333</v>
      </c>
      <c r="M619" s="3">
        <f t="shared" si="39"/>
        <v>0.156436834425288</v>
      </c>
    </row>
    <row r="620" spans="1:13" x14ac:dyDescent="0.2">
      <c r="A620" s="1" t="s">
        <v>4</v>
      </c>
      <c r="B620" s="1" t="s">
        <v>82</v>
      </c>
      <c r="C620" s="2">
        <v>0</v>
      </c>
      <c r="D620" s="2">
        <v>0</v>
      </c>
      <c r="E620" s="3" t="str">
        <f t="shared" si="36"/>
        <v/>
      </c>
      <c r="F620" s="2">
        <v>849.42969000000005</v>
      </c>
      <c r="G620" s="2">
        <v>942.76981000000001</v>
      </c>
      <c r="H620" s="3">
        <f t="shared" si="37"/>
        <v>0.10988563397165918</v>
      </c>
      <c r="I620" s="2">
        <v>801.97598000000005</v>
      </c>
      <c r="J620" s="3">
        <f t="shared" si="38"/>
        <v>0.17555866199384162</v>
      </c>
      <c r="K620" s="2">
        <v>8452.0825199999999</v>
      </c>
      <c r="L620" s="2">
        <v>8162.0796700000001</v>
      </c>
      <c r="M620" s="3">
        <f t="shared" si="39"/>
        <v>-3.4311407787816939E-2</v>
      </c>
    </row>
    <row r="621" spans="1:13" x14ac:dyDescent="0.2">
      <c r="A621" s="1" t="s">
        <v>24</v>
      </c>
      <c r="B621" s="1" t="s">
        <v>82</v>
      </c>
      <c r="C621" s="2">
        <v>0</v>
      </c>
      <c r="D621" s="2">
        <v>0</v>
      </c>
      <c r="E621" s="3" t="str">
        <f t="shared" si="36"/>
        <v/>
      </c>
      <c r="F621" s="2">
        <v>148.14885000000001</v>
      </c>
      <c r="G621" s="2">
        <v>869.05354999999997</v>
      </c>
      <c r="H621" s="3">
        <f t="shared" si="37"/>
        <v>4.866083671928604</v>
      </c>
      <c r="I621" s="2">
        <v>312.45945</v>
      </c>
      <c r="J621" s="3">
        <f t="shared" si="38"/>
        <v>1.7813322656747936</v>
      </c>
      <c r="K621" s="2">
        <v>10757.83778</v>
      </c>
      <c r="L621" s="2">
        <v>7595.9251299999996</v>
      </c>
      <c r="M621" s="3">
        <f t="shared" si="39"/>
        <v>-0.2939171155637188</v>
      </c>
    </row>
    <row r="622" spans="1:13" x14ac:dyDescent="0.2">
      <c r="A622" s="1" t="s">
        <v>3</v>
      </c>
      <c r="B622" s="1" t="s">
        <v>82</v>
      </c>
      <c r="C622" s="2">
        <v>0</v>
      </c>
      <c r="D622" s="2">
        <v>0</v>
      </c>
      <c r="E622" s="3" t="str">
        <f t="shared" si="36"/>
        <v/>
      </c>
      <c r="F622" s="2">
        <v>40.803800000000003</v>
      </c>
      <c r="G622" s="2">
        <v>72.193780000000004</v>
      </c>
      <c r="H622" s="3">
        <f t="shared" si="37"/>
        <v>0.76929060528676252</v>
      </c>
      <c r="I622" s="2">
        <v>0</v>
      </c>
      <c r="J622" s="3" t="str">
        <f t="shared" si="38"/>
        <v/>
      </c>
      <c r="K622" s="2">
        <v>252.04947000000001</v>
      </c>
      <c r="L622" s="2">
        <v>393.81981999999999</v>
      </c>
      <c r="M622" s="3">
        <f t="shared" si="39"/>
        <v>0.56247033568449867</v>
      </c>
    </row>
    <row r="623" spans="1:13" x14ac:dyDescent="0.2">
      <c r="A623" s="1" t="s">
        <v>27</v>
      </c>
      <c r="B623" s="1" t="s">
        <v>82</v>
      </c>
      <c r="C623" s="2">
        <v>0</v>
      </c>
      <c r="D623" s="2">
        <v>0</v>
      </c>
      <c r="E623" s="3" t="str">
        <f t="shared" si="36"/>
        <v/>
      </c>
      <c r="F623" s="2">
        <v>0</v>
      </c>
      <c r="G623" s="2">
        <v>0</v>
      </c>
      <c r="H623" s="3" t="str">
        <f t="shared" si="37"/>
        <v/>
      </c>
      <c r="I623" s="2">
        <v>0</v>
      </c>
      <c r="J623" s="3" t="str">
        <f t="shared" si="38"/>
        <v/>
      </c>
      <c r="K623" s="2">
        <v>0</v>
      </c>
      <c r="L623" s="2">
        <v>80</v>
      </c>
      <c r="M623" s="3" t="str">
        <f t="shared" si="39"/>
        <v/>
      </c>
    </row>
    <row r="624" spans="1:13" x14ac:dyDescent="0.2">
      <c r="A624" s="1" t="s">
        <v>2</v>
      </c>
      <c r="B624" s="1" t="s">
        <v>82</v>
      </c>
      <c r="C624" s="2">
        <v>0</v>
      </c>
      <c r="D624" s="2">
        <v>0</v>
      </c>
      <c r="E624" s="3" t="str">
        <f t="shared" si="36"/>
        <v/>
      </c>
      <c r="F624" s="2">
        <v>1244.4441899999999</v>
      </c>
      <c r="G624" s="2">
        <v>1294.7366999999999</v>
      </c>
      <c r="H624" s="3">
        <f t="shared" si="37"/>
        <v>4.0413632370287278E-2</v>
      </c>
      <c r="I624" s="2">
        <v>1127.5287599999999</v>
      </c>
      <c r="J624" s="3">
        <f t="shared" si="38"/>
        <v>0.14829594235804677</v>
      </c>
      <c r="K624" s="2">
        <v>13186.346600000001</v>
      </c>
      <c r="L624" s="2">
        <v>12987.7979</v>
      </c>
      <c r="M624" s="3">
        <f t="shared" si="39"/>
        <v>-1.5057142514364186E-2</v>
      </c>
    </row>
    <row r="625" spans="1:13" x14ac:dyDescent="0.2">
      <c r="A625" s="1" t="s">
        <v>26</v>
      </c>
      <c r="B625" s="1" t="s">
        <v>82</v>
      </c>
      <c r="C625" s="2">
        <v>0</v>
      </c>
      <c r="D625" s="2">
        <v>0</v>
      </c>
      <c r="E625" s="3" t="str">
        <f t="shared" si="36"/>
        <v/>
      </c>
      <c r="F625" s="2">
        <v>0.36</v>
      </c>
      <c r="G625" s="2">
        <v>0</v>
      </c>
      <c r="H625" s="3">
        <f t="shared" si="37"/>
        <v>-1</v>
      </c>
      <c r="I625" s="2">
        <v>0</v>
      </c>
      <c r="J625" s="3" t="str">
        <f t="shared" si="38"/>
        <v/>
      </c>
      <c r="K625" s="2">
        <v>2.8130700000000002</v>
      </c>
      <c r="L625" s="2">
        <v>2.47512</v>
      </c>
      <c r="M625" s="3">
        <f t="shared" si="39"/>
        <v>-0.12013565250775848</v>
      </c>
    </row>
    <row r="626" spans="1:13" x14ac:dyDescent="0.2">
      <c r="A626" s="1" t="s">
        <v>30</v>
      </c>
      <c r="B626" s="1" t="s">
        <v>82</v>
      </c>
      <c r="C626" s="2">
        <v>0</v>
      </c>
      <c r="D626" s="2">
        <v>0</v>
      </c>
      <c r="E626" s="3" t="str">
        <f t="shared" si="36"/>
        <v/>
      </c>
      <c r="F626" s="2">
        <v>0.51485999999999998</v>
      </c>
      <c r="G626" s="2">
        <v>0</v>
      </c>
      <c r="H626" s="3">
        <f t="shared" si="37"/>
        <v>-1</v>
      </c>
      <c r="I626" s="2">
        <v>0</v>
      </c>
      <c r="J626" s="3" t="str">
        <f t="shared" si="38"/>
        <v/>
      </c>
      <c r="K626" s="2">
        <v>7.1316499999999996</v>
      </c>
      <c r="L626" s="2">
        <v>5.8116000000000003</v>
      </c>
      <c r="M626" s="3">
        <f t="shared" si="39"/>
        <v>-0.18509741784860434</v>
      </c>
    </row>
    <row r="627" spans="1:13" x14ac:dyDescent="0.2">
      <c r="A627" s="6" t="s">
        <v>0</v>
      </c>
      <c r="B627" s="6" t="s">
        <v>82</v>
      </c>
      <c r="C627" s="5">
        <v>0</v>
      </c>
      <c r="D627" s="5">
        <v>0</v>
      </c>
      <c r="E627" s="4" t="str">
        <f t="shared" si="36"/>
        <v/>
      </c>
      <c r="F627" s="5">
        <v>9033.8995200000008</v>
      </c>
      <c r="G627" s="5">
        <v>16645.408210000001</v>
      </c>
      <c r="H627" s="4">
        <f t="shared" si="37"/>
        <v>0.84254962911077413</v>
      </c>
      <c r="I627" s="5">
        <v>13094.273429999999</v>
      </c>
      <c r="J627" s="4">
        <f t="shared" si="38"/>
        <v>0.27119754287886466</v>
      </c>
      <c r="K627" s="5">
        <v>110527.02932</v>
      </c>
      <c r="L627" s="5">
        <v>126322.00311999999</v>
      </c>
      <c r="M627" s="4">
        <f t="shared" si="39"/>
        <v>0.14290598324388215</v>
      </c>
    </row>
    <row r="628" spans="1:13" x14ac:dyDescent="0.2">
      <c r="A628" s="1" t="s">
        <v>22</v>
      </c>
      <c r="B628" s="1" t="s">
        <v>81</v>
      </c>
      <c r="C628" s="2">
        <v>0</v>
      </c>
      <c r="D628" s="2">
        <v>0</v>
      </c>
      <c r="E628" s="3" t="str">
        <f t="shared" si="36"/>
        <v/>
      </c>
      <c r="F628" s="2">
        <v>8.0229999999999996E-2</v>
      </c>
      <c r="G628" s="2">
        <v>1.8494900000000001</v>
      </c>
      <c r="H628" s="3">
        <f t="shared" si="37"/>
        <v>22.052349495201298</v>
      </c>
      <c r="I628" s="2">
        <v>0.37920999999999999</v>
      </c>
      <c r="J628" s="3">
        <f t="shared" si="38"/>
        <v>3.8772184277840775</v>
      </c>
      <c r="K628" s="2">
        <v>116.50906000000001</v>
      </c>
      <c r="L628" s="2">
        <v>29.018260000000001</v>
      </c>
      <c r="M628" s="3">
        <f t="shared" si="39"/>
        <v>-0.75093559247667097</v>
      </c>
    </row>
    <row r="629" spans="1:13" x14ac:dyDescent="0.2">
      <c r="A629" s="1" t="s">
        <v>21</v>
      </c>
      <c r="B629" s="1" t="s">
        <v>81</v>
      </c>
      <c r="C629" s="2">
        <v>0</v>
      </c>
      <c r="D629" s="2">
        <v>0</v>
      </c>
      <c r="E629" s="3" t="str">
        <f t="shared" si="36"/>
        <v/>
      </c>
      <c r="F629" s="2">
        <v>6.6457499999999996</v>
      </c>
      <c r="G629" s="2">
        <v>102.38909</v>
      </c>
      <c r="H629" s="3">
        <f t="shared" si="37"/>
        <v>14.406702027611631</v>
      </c>
      <c r="I629" s="2">
        <v>148.63558</v>
      </c>
      <c r="J629" s="3">
        <f t="shared" si="38"/>
        <v>-0.311140105215723</v>
      </c>
      <c r="K629" s="2">
        <v>405.01384999999999</v>
      </c>
      <c r="L629" s="2">
        <v>1120.1258700000001</v>
      </c>
      <c r="M629" s="3">
        <f t="shared" si="39"/>
        <v>1.7656483105454299</v>
      </c>
    </row>
    <row r="630" spans="1:13" x14ac:dyDescent="0.2">
      <c r="A630" s="1" t="s">
        <v>20</v>
      </c>
      <c r="B630" s="1" t="s">
        <v>81</v>
      </c>
      <c r="C630" s="2">
        <v>0</v>
      </c>
      <c r="D630" s="2">
        <v>0</v>
      </c>
      <c r="E630" s="3" t="str">
        <f t="shared" si="36"/>
        <v/>
      </c>
      <c r="F630" s="2">
        <v>3.7507199999999998</v>
      </c>
      <c r="G630" s="2">
        <v>22.441669999999998</v>
      </c>
      <c r="H630" s="3">
        <f t="shared" si="37"/>
        <v>4.9832965403975766</v>
      </c>
      <c r="I630" s="2">
        <v>4.6498299999999997</v>
      </c>
      <c r="J630" s="3">
        <f t="shared" si="38"/>
        <v>3.8263420383110782</v>
      </c>
      <c r="K630" s="2">
        <v>50.22278</v>
      </c>
      <c r="L630" s="2">
        <v>175.25088</v>
      </c>
      <c r="M630" s="3">
        <f t="shared" si="39"/>
        <v>2.4894699178340982</v>
      </c>
    </row>
    <row r="631" spans="1:13" x14ac:dyDescent="0.2">
      <c r="A631" s="1" t="s">
        <v>19</v>
      </c>
      <c r="B631" s="1" t="s">
        <v>81</v>
      </c>
      <c r="C631" s="2">
        <v>0</v>
      </c>
      <c r="D631" s="2">
        <v>0</v>
      </c>
      <c r="E631" s="3" t="str">
        <f t="shared" si="36"/>
        <v/>
      </c>
      <c r="F631" s="2">
        <v>0</v>
      </c>
      <c r="G631" s="2">
        <v>0</v>
      </c>
      <c r="H631" s="3" t="str">
        <f t="shared" si="37"/>
        <v/>
      </c>
      <c r="I631" s="2">
        <v>2.6560199999999998</v>
      </c>
      <c r="J631" s="3">
        <f t="shared" si="38"/>
        <v>-1</v>
      </c>
      <c r="K631" s="2">
        <v>0.17879</v>
      </c>
      <c r="L631" s="2">
        <v>2.85392</v>
      </c>
      <c r="M631" s="3">
        <f t="shared" si="39"/>
        <v>14.962414005257564</v>
      </c>
    </row>
    <row r="632" spans="1:13" x14ac:dyDescent="0.2">
      <c r="A632" s="1" t="s">
        <v>18</v>
      </c>
      <c r="B632" s="1" t="s">
        <v>81</v>
      </c>
      <c r="C632" s="2">
        <v>0</v>
      </c>
      <c r="D632" s="2">
        <v>0</v>
      </c>
      <c r="E632" s="3" t="str">
        <f t="shared" si="36"/>
        <v/>
      </c>
      <c r="F632" s="2">
        <v>0</v>
      </c>
      <c r="G632" s="2">
        <v>0</v>
      </c>
      <c r="H632" s="3" t="str">
        <f t="shared" si="37"/>
        <v/>
      </c>
      <c r="I632" s="2">
        <v>0</v>
      </c>
      <c r="J632" s="3" t="str">
        <f t="shared" si="38"/>
        <v/>
      </c>
      <c r="K632" s="2">
        <v>7.7860100000000001</v>
      </c>
      <c r="L632" s="2">
        <v>1.02745</v>
      </c>
      <c r="M632" s="3">
        <f t="shared" si="39"/>
        <v>-0.86803895705245693</v>
      </c>
    </row>
    <row r="633" spans="1:13" x14ac:dyDescent="0.2">
      <c r="A633" s="1" t="s">
        <v>17</v>
      </c>
      <c r="B633" s="1" t="s">
        <v>81</v>
      </c>
      <c r="C633" s="2">
        <v>0</v>
      </c>
      <c r="D633" s="2">
        <v>0</v>
      </c>
      <c r="E633" s="3" t="str">
        <f t="shared" si="36"/>
        <v/>
      </c>
      <c r="F633" s="2">
        <v>85.811369999999997</v>
      </c>
      <c r="G633" s="2">
        <v>134.09700000000001</v>
      </c>
      <c r="H633" s="3">
        <f t="shared" si="37"/>
        <v>0.56269501349296736</v>
      </c>
      <c r="I633" s="2">
        <v>71.894049999999993</v>
      </c>
      <c r="J633" s="3">
        <f t="shared" si="38"/>
        <v>0.86520303140524168</v>
      </c>
      <c r="K633" s="2">
        <v>1021.29876</v>
      </c>
      <c r="L633" s="2">
        <v>1250.5971300000001</v>
      </c>
      <c r="M633" s="3">
        <f t="shared" si="39"/>
        <v>0.22451644805678606</v>
      </c>
    </row>
    <row r="634" spans="1:13" x14ac:dyDescent="0.2">
      <c r="A634" s="1" t="s">
        <v>16</v>
      </c>
      <c r="B634" s="1" t="s">
        <v>81</v>
      </c>
      <c r="C634" s="2">
        <v>0</v>
      </c>
      <c r="D634" s="2">
        <v>0</v>
      </c>
      <c r="E634" s="3" t="str">
        <f t="shared" si="36"/>
        <v/>
      </c>
      <c r="F634" s="2">
        <v>0</v>
      </c>
      <c r="G634" s="2">
        <v>12.80307</v>
      </c>
      <c r="H634" s="3" t="str">
        <f t="shared" si="37"/>
        <v/>
      </c>
      <c r="I634" s="2">
        <v>12.196669999999999</v>
      </c>
      <c r="J634" s="3">
        <f t="shared" si="38"/>
        <v>4.9718488735040145E-2</v>
      </c>
      <c r="K634" s="2">
        <v>6.48353</v>
      </c>
      <c r="L634" s="2">
        <v>67.613919999999993</v>
      </c>
      <c r="M634" s="3">
        <f t="shared" si="39"/>
        <v>9.4285659201083352</v>
      </c>
    </row>
    <row r="635" spans="1:13" x14ac:dyDescent="0.2">
      <c r="A635" s="1" t="s">
        <v>14</v>
      </c>
      <c r="B635" s="1" t="s">
        <v>81</v>
      </c>
      <c r="C635" s="2">
        <v>0</v>
      </c>
      <c r="D635" s="2">
        <v>0</v>
      </c>
      <c r="E635" s="3" t="str">
        <f t="shared" si="36"/>
        <v/>
      </c>
      <c r="F635" s="2">
        <v>0</v>
      </c>
      <c r="G635" s="2">
        <v>0</v>
      </c>
      <c r="H635" s="3" t="str">
        <f t="shared" si="37"/>
        <v/>
      </c>
      <c r="I635" s="2">
        <v>0</v>
      </c>
      <c r="J635" s="3" t="str">
        <f t="shared" si="38"/>
        <v/>
      </c>
      <c r="K635" s="2">
        <v>0.97252000000000005</v>
      </c>
      <c r="L635" s="2">
        <v>2.835E-2</v>
      </c>
      <c r="M635" s="3">
        <f t="shared" si="39"/>
        <v>-0.97084892855673921</v>
      </c>
    </row>
    <row r="636" spans="1:13" x14ac:dyDescent="0.2">
      <c r="A636" s="1" t="s">
        <v>13</v>
      </c>
      <c r="B636" s="1" t="s">
        <v>81</v>
      </c>
      <c r="C636" s="2">
        <v>0</v>
      </c>
      <c r="D636" s="2">
        <v>0</v>
      </c>
      <c r="E636" s="3" t="str">
        <f t="shared" si="36"/>
        <v/>
      </c>
      <c r="F636" s="2">
        <v>4.2349999999999999E-2</v>
      </c>
      <c r="G636" s="2">
        <v>0.61585000000000001</v>
      </c>
      <c r="H636" s="3">
        <f t="shared" si="37"/>
        <v>13.541912632821724</v>
      </c>
      <c r="I636" s="2">
        <v>0.53103999999999996</v>
      </c>
      <c r="J636" s="3">
        <f t="shared" si="38"/>
        <v>0.15970548357939141</v>
      </c>
      <c r="K636" s="2">
        <v>763.49881000000005</v>
      </c>
      <c r="L636" s="2">
        <v>175.69407000000001</v>
      </c>
      <c r="M636" s="3">
        <f t="shared" si="39"/>
        <v>-0.76988298121905396</v>
      </c>
    </row>
    <row r="637" spans="1:13" x14ac:dyDescent="0.2">
      <c r="A637" s="1" t="s">
        <v>12</v>
      </c>
      <c r="B637" s="1" t="s">
        <v>81</v>
      </c>
      <c r="C637" s="2">
        <v>0</v>
      </c>
      <c r="D637" s="2">
        <v>0</v>
      </c>
      <c r="E637" s="3" t="str">
        <f t="shared" si="36"/>
        <v/>
      </c>
      <c r="F637" s="2">
        <v>1386.1247800000001</v>
      </c>
      <c r="G637" s="2">
        <v>1972.7554700000001</v>
      </c>
      <c r="H637" s="3">
        <f t="shared" si="37"/>
        <v>0.42321636440263322</v>
      </c>
      <c r="I637" s="2">
        <v>1703.05429</v>
      </c>
      <c r="J637" s="3">
        <f t="shared" si="38"/>
        <v>0.15836323103945205</v>
      </c>
      <c r="K637" s="2">
        <v>18813.783090000001</v>
      </c>
      <c r="L637" s="2">
        <v>21141.902770000001</v>
      </c>
      <c r="M637" s="3">
        <f t="shared" si="39"/>
        <v>0.12374543008510885</v>
      </c>
    </row>
    <row r="638" spans="1:13" x14ac:dyDescent="0.2">
      <c r="A638" s="1" t="s">
        <v>11</v>
      </c>
      <c r="B638" s="1" t="s">
        <v>81</v>
      </c>
      <c r="C638" s="2">
        <v>0</v>
      </c>
      <c r="D638" s="2">
        <v>0</v>
      </c>
      <c r="E638" s="3" t="str">
        <f t="shared" si="36"/>
        <v/>
      </c>
      <c r="F638" s="2">
        <v>33.775199999999998</v>
      </c>
      <c r="G638" s="2">
        <v>25.217500000000001</v>
      </c>
      <c r="H638" s="3">
        <f t="shared" si="37"/>
        <v>-0.2533722968331793</v>
      </c>
      <c r="I638" s="2">
        <v>52.069629999999997</v>
      </c>
      <c r="J638" s="3">
        <f t="shared" si="38"/>
        <v>-0.51569657783241396</v>
      </c>
      <c r="K638" s="2">
        <v>601.05615</v>
      </c>
      <c r="L638" s="2">
        <v>807.15686000000005</v>
      </c>
      <c r="M638" s="3">
        <f t="shared" si="39"/>
        <v>0.34289759783674123</v>
      </c>
    </row>
    <row r="639" spans="1:13" x14ac:dyDescent="0.2">
      <c r="A639" s="1" t="s">
        <v>10</v>
      </c>
      <c r="B639" s="1" t="s">
        <v>81</v>
      </c>
      <c r="C639" s="2">
        <v>0</v>
      </c>
      <c r="D639" s="2">
        <v>0</v>
      </c>
      <c r="E639" s="3" t="str">
        <f t="shared" si="36"/>
        <v/>
      </c>
      <c r="F639" s="2">
        <v>369.77544999999998</v>
      </c>
      <c r="G639" s="2">
        <v>123.82395</v>
      </c>
      <c r="H639" s="3">
        <f t="shared" si="37"/>
        <v>-0.6651374503093701</v>
      </c>
      <c r="I639" s="2">
        <v>258.63459999999998</v>
      </c>
      <c r="J639" s="3">
        <f t="shared" si="38"/>
        <v>-0.52123981091470362</v>
      </c>
      <c r="K639" s="2">
        <v>2120.3679499999998</v>
      </c>
      <c r="L639" s="2">
        <v>1564.2888</v>
      </c>
      <c r="M639" s="3">
        <f t="shared" si="39"/>
        <v>-0.26225596835681275</v>
      </c>
    </row>
    <row r="640" spans="1:13" x14ac:dyDescent="0.2">
      <c r="A640" s="1" t="s">
        <v>28</v>
      </c>
      <c r="B640" s="1" t="s">
        <v>81</v>
      </c>
      <c r="C640" s="2">
        <v>0</v>
      </c>
      <c r="D640" s="2">
        <v>0</v>
      </c>
      <c r="E640" s="3" t="str">
        <f t="shared" si="36"/>
        <v/>
      </c>
      <c r="F640" s="2">
        <v>59.56982</v>
      </c>
      <c r="G640" s="2">
        <v>65.12912</v>
      </c>
      <c r="H640" s="3">
        <f t="shared" si="37"/>
        <v>9.3324102708384871E-2</v>
      </c>
      <c r="I640" s="2">
        <v>79.631630000000001</v>
      </c>
      <c r="J640" s="3">
        <f t="shared" si="38"/>
        <v>-0.18211996916300721</v>
      </c>
      <c r="K640" s="2">
        <v>601.33929000000001</v>
      </c>
      <c r="L640" s="2">
        <v>660.01149999999996</v>
      </c>
      <c r="M640" s="3">
        <f t="shared" si="39"/>
        <v>9.7569227515468038E-2</v>
      </c>
    </row>
    <row r="641" spans="1:13" x14ac:dyDescent="0.2">
      <c r="A641" s="1" t="s">
        <v>9</v>
      </c>
      <c r="B641" s="1" t="s">
        <v>81</v>
      </c>
      <c r="C641" s="2">
        <v>0</v>
      </c>
      <c r="D641" s="2">
        <v>0</v>
      </c>
      <c r="E641" s="3" t="str">
        <f t="shared" si="36"/>
        <v/>
      </c>
      <c r="F641" s="2">
        <v>3.71285</v>
      </c>
      <c r="G641" s="2">
        <v>7.2989300000000004</v>
      </c>
      <c r="H641" s="3">
        <f t="shared" si="37"/>
        <v>0.9658564175767943</v>
      </c>
      <c r="I641" s="2">
        <v>0</v>
      </c>
      <c r="J641" s="3" t="str">
        <f t="shared" si="38"/>
        <v/>
      </c>
      <c r="K641" s="2">
        <v>88.827370000000002</v>
      </c>
      <c r="L641" s="2">
        <v>71.470029999999994</v>
      </c>
      <c r="M641" s="3">
        <f t="shared" si="39"/>
        <v>-0.1954053125742663</v>
      </c>
    </row>
    <row r="642" spans="1:13" x14ac:dyDescent="0.2">
      <c r="A642" s="1" t="s">
        <v>8</v>
      </c>
      <c r="B642" s="1" t="s">
        <v>81</v>
      </c>
      <c r="C642" s="2">
        <v>0</v>
      </c>
      <c r="D642" s="2">
        <v>0</v>
      </c>
      <c r="E642" s="3" t="str">
        <f t="shared" si="36"/>
        <v/>
      </c>
      <c r="F642" s="2">
        <v>8.1771100000000008</v>
      </c>
      <c r="G642" s="2">
        <v>188.80999</v>
      </c>
      <c r="H642" s="3">
        <f t="shared" si="37"/>
        <v>22.09006360437856</v>
      </c>
      <c r="I642" s="2">
        <v>214.08371</v>
      </c>
      <c r="J642" s="3">
        <f t="shared" si="38"/>
        <v>-0.1180553158388371</v>
      </c>
      <c r="K642" s="2">
        <v>1626.1131800000001</v>
      </c>
      <c r="L642" s="2">
        <v>1490.5266300000001</v>
      </c>
      <c r="M642" s="3">
        <f t="shared" si="39"/>
        <v>-8.3380758281536127E-2</v>
      </c>
    </row>
    <row r="643" spans="1:13" x14ac:dyDescent="0.2">
      <c r="A643" s="1" t="s">
        <v>7</v>
      </c>
      <c r="B643" s="1" t="s">
        <v>81</v>
      </c>
      <c r="C643" s="2">
        <v>0</v>
      </c>
      <c r="D643" s="2">
        <v>0</v>
      </c>
      <c r="E643" s="3" t="str">
        <f t="shared" si="36"/>
        <v/>
      </c>
      <c r="F643" s="2">
        <v>80.319100000000006</v>
      </c>
      <c r="G643" s="2">
        <v>150.30368999999999</v>
      </c>
      <c r="H643" s="3">
        <f t="shared" si="37"/>
        <v>0.8713318500829812</v>
      </c>
      <c r="I643" s="2">
        <v>34.801789999999997</v>
      </c>
      <c r="J643" s="3">
        <f t="shared" si="38"/>
        <v>3.3188494040105407</v>
      </c>
      <c r="K643" s="2">
        <v>794.45790999999997</v>
      </c>
      <c r="L643" s="2">
        <v>1124.3957800000001</v>
      </c>
      <c r="M643" s="3">
        <f t="shared" si="39"/>
        <v>0.41529937061108768</v>
      </c>
    </row>
    <row r="644" spans="1:13" x14ac:dyDescent="0.2">
      <c r="A644" s="1" t="s">
        <v>6</v>
      </c>
      <c r="B644" s="1" t="s">
        <v>81</v>
      </c>
      <c r="C644" s="2">
        <v>0</v>
      </c>
      <c r="D644" s="2">
        <v>0</v>
      </c>
      <c r="E644" s="3" t="str">
        <f t="shared" si="36"/>
        <v/>
      </c>
      <c r="F644" s="2">
        <v>13.99436</v>
      </c>
      <c r="G644" s="2">
        <v>11.28755</v>
      </c>
      <c r="H644" s="3">
        <f t="shared" si="37"/>
        <v>-0.19342149265847108</v>
      </c>
      <c r="I644" s="2">
        <v>31.919979999999999</v>
      </c>
      <c r="J644" s="3">
        <f t="shared" si="38"/>
        <v>-0.64637979096478126</v>
      </c>
      <c r="K644" s="2">
        <v>225.39176</v>
      </c>
      <c r="L644" s="2">
        <v>236.79935</v>
      </c>
      <c r="M644" s="3">
        <f t="shared" si="39"/>
        <v>5.0612276154194724E-2</v>
      </c>
    </row>
    <row r="645" spans="1:13" x14ac:dyDescent="0.2">
      <c r="A645" s="1" t="s">
        <v>4</v>
      </c>
      <c r="B645" s="1" t="s">
        <v>81</v>
      </c>
      <c r="C645" s="2">
        <v>0</v>
      </c>
      <c r="D645" s="2">
        <v>0</v>
      </c>
      <c r="E645" s="3" t="str">
        <f t="shared" ref="E645:E708" si="40">IF(C645=0,"",(D645/C645-1))</f>
        <v/>
      </c>
      <c r="F645" s="2">
        <v>15.909560000000001</v>
      </c>
      <c r="G645" s="2">
        <v>44.799639999999997</v>
      </c>
      <c r="H645" s="3">
        <f t="shared" ref="H645:H708" si="41">IF(F645=0,"",(G645/F645-1))</f>
        <v>1.8158943427725212</v>
      </c>
      <c r="I645" s="2">
        <v>0.24371999999999999</v>
      </c>
      <c r="J645" s="3">
        <f t="shared" ref="J645:J708" si="42">IF(I645=0,"",(G645/I645-1))</f>
        <v>182.81601838174953</v>
      </c>
      <c r="K645" s="2">
        <v>794.37945000000002</v>
      </c>
      <c r="L645" s="2">
        <v>822.28563999999994</v>
      </c>
      <c r="M645" s="3">
        <f t="shared" ref="M645:M708" si="43">IF(K645=0,"",(L645/K645-1))</f>
        <v>3.512954671725188E-2</v>
      </c>
    </row>
    <row r="646" spans="1:13" x14ac:dyDescent="0.2">
      <c r="A646" s="1" t="s">
        <v>24</v>
      </c>
      <c r="B646" s="1" t="s">
        <v>81</v>
      </c>
      <c r="C646" s="2">
        <v>0</v>
      </c>
      <c r="D646" s="2">
        <v>0</v>
      </c>
      <c r="E646" s="3" t="str">
        <f t="shared" si="40"/>
        <v/>
      </c>
      <c r="F646" s="2">
        <v>0</v>
      </c>
      <c r="G646" s="2">
        <v>201.38893999999999</v>
      </c>
      <c r="H646" s="3" t="str">
        <f t="shared" si="41"/>
        <v/>
      </c>
      <c r="I646" s="2">
        <v>232.71680000000001</v>
      </c>
      <c r="J646" s="3">
        <f t="shared" si="42"/>
        <v>-0.13461795624553108</v>
      </c>
      <c r="K646" s="2">
        <v>0.27356999999999998</v>
      </c>
      <c r="L646" s="2">
        <v>594.32979999999998</v>
      </c>
      <c r="M646" s="3">
        <f t="shared" si="43"/>
        <v>2171.4962532441423</v>
      </c>
    </row>
    <row r="647" spans="1:13" x14ac:dyDescent="0.2">
      <c r="A647" s="1" t="s">
        <v>3</v>
      </c>
      <c r="B647" s="1" t="s">
        <v>81</v>
      </c>
      <c r="C647" s="2">
        <v>0</v>
      </c>
      <c r="D647" s="2">
        <v>0</v>
      </c>
      <c r="E647" s="3" t="str">
        <f t="shared" si="40"/>
        <v/>
      </c>
      <c r="F647" s="2">
        <v>90.399460000000005</v>
      </c>
      <c r="G647" s="2">
        <v>335.65928000000002</v>
      </c>
      <c r="H647" s="3">
        <f t="shared" si="41"/>
        <v>2.7130673125702298</v>
      </c>
      <c r="I647" s="2">
        <v>414.49290999999999</v>
      </c>
      <c r="J647" s="3">
        <f t="shared" si="42"/>
        <v>-0.19019295167195982</v>
      </c>
      <c r="K647" s="2">
        <v>1699.4224999999999</v>
      </c>
      <c r="L647" s="2">
        <v>2478.77817</v>
      </c>
      <c r="M647" s="3">
        <f t="shared" si="43"/>
        <v>0.45860030098459936</v>
      </c>
    </row>
    <row r="648" spans="1:13" x14ac:dyDescent="0.2">
      <c r="A648" s="1" t="s">
        <v>2</v>
      </c>
      <c r="B648" s="1" t="s">
        <v>81</v>
      </c>
      <c r="C648" s="2">
        <v>0</v>
      </c>
      <c r="D648" s="2">
        <v>0</v>
      </c>
      <c r="E648" s="3" t="str">
        <f t="shared" si="40"/>
        <v/>
      </c>
      <c r="F648" s="2">
        <v>11.05308</v>
      </c>
      <c r="G648" s="2">
        <v>77.00806</v>
      </c>
      <c r="H648" s="3">
        <f t="shared" si="41"/>
        <v>5.967113239024779</v>
      </c>
      <c r="I648" s="2">
        <v>36.187010000000001</v>
      </c>
      <c r="J648" s="3">
        <f t="shared" si="42"/>
        <v>1.1280581070389624</v>
      </c>
      <c r="K648" s="2">
        <v>741.94471999999996</v>
      </c>
      <c r="L648" s="2">
        <v>550.16880000000003</v>
      </c>
      <c r="M648" s="3">
        <f t="shared" si="43"/>
        <v>-0.25847737011997329</v>
      </c>
    </row>
    <row r="649" spans="1:13" x14ac:dyDescent="0.2">
      <c r="A649" s="1" t="s">
        <v>26</v>
      </c>
      <c r="B649" s="1" t="s">
        <v>81</v>
      </c>
      <c r="C649" s="2">
        <v>0</v>
      </c>
      <c r="D649" s="2">
        <v>0</v>
      </c>
      <c r="E649" s="3" t="str">
        <f t="shared" si="40"/>
        <v/>
      </c>
      <c r="F649" s="2">
        <v>288.76479</v>
      </c>
      <c r="G649" s="2">
        <v>539.75944000000004</v>
      </c>
      <c r="H649" s="3">
        <f t="shared" si="41"/>
        <v>0.86920101997199883</v>
      </c>
      <c r="I649" s="2">
        <v>288.32711</v>
      </c>
      <c r="J649" s="3">
        <f t="shared" si="42"/>
        <v>0.87203846353539216</v>
      </c>
      <c r="K649" s="2">
        <v>3030.9331699999998</v>
      </c>
      <c r="L649" s="2">
        <v>2912.5651800000001</v>
      </c>
      <c r="M649" s="3">
        <f t="shared" si="43"/>
        <v>-3.9053315715304904E-2</v>
      </c>
    </row>
    <row r="650" spans="1:13" x14ac:dyDescent="0.2">
      <c r="A650" s="1" t="s">
        <v>30</v>
      </c>
      <c r="B650" s="1" t="s">
        <v>81</v>
      </c>
      <c r="C650" s="2">
        <v>0</v>
      </c>
      <c r="D650" s="2">
        <v>0</v>
      </c>
      <c r="E650" s="3" t="str">
        <f t="shared" si="40"/>
        <v/>
      </c>
      <c r="F650" s="2">
        <v>0</v>
      </c>
      <c r="G650" s="2">
        <v>0</v>
      </c>
      <c r="H650" s="3" t="str">
        <f t="shared" si="41"/>
        <v/>
      </c>
      <c r="I650" s="2">
        <v>0</v>
      </c>
      <c r="J650" s="3" t="str">
        <f t="shared" si="42"/>
        <v/>
      </c>
      <c r="K650" s="2">
        <v>30.167860000000001</v>
      </c>
      <c r="L650" s="2">
        <v>25.999210000000001</v>
      </c>
      <c r="M650" s="3">
        <f t="shared" si="43"/>
        <v>-0.13818182661945522</v>
      </c>
    </row>
    <row r="651" spans="1:13" x14ac:dyDescent="0.2">
      <c r="A651" s="6" t="s">
        <v>0</v>
      </c>
      <c r="B651" s="6" t="s">
        <v>81</v>
      </c>
      <c r="C651" s="5">
        <v>0</v>
      </c>
      <c r="D651" s="5">
        <v>0</v>
      </c>
      <c r="E651" s="4" t="str">
        <f t="shared" si="40"/>
        <v/>
      </c>
      <c r="F651" s="5">
        <v>2457.90598</v>
      </c>
      <c r="G651" s="5">
        <v>4017.4377300000001</v>
      </c>
      <c r="H651" s="4">
        <f t="shared" si="41"/>
        <v>0.63449609655126027</v>
      </c>
      <c r="I651" s="5">
        <v>3587.1055799999999</v>
      </c>
      <c r="J651" s="4">
        <f t="shared" si="42"/>
        <v>0.11996640199255038</v>
      </c>
      <c r="K651" s="5">
        <v>33540.422079999997</v>
      </c>
      <c r="L651" s="5">
        <v>37302.888370000001</v>
      </c>
      <c r="M651" s="4">
        <f t="shared" si="43"/>
        <v>0.11217707043238279</v>
      </c>
    </row>
    <row r="652" spans="1:13" x14ac:dyDescent="0.2">
      <c r="A652" s="1" t="s">
        <v>22</v>
      </c>
      <c r="B652" s="1" t="s">
        <v>80</v>
      </c>
      <c r="C652" s="2">
        <v>0</v>
      </c>
      <c r="D652" s="2">
        <v>0</v>
      </c>
      <c r="E652" s="3" t="str">
        <f t="shared" si="40"/>
        <v/>
      </c>
      <c r="F652" s="2">
        <v>0.4</v>
      </c>
      <c r="G652" s="2">
        <v>4.3404100000000003</v>
      </c>
      <c r="H652" s="3">
        <f t="shared" si="41"/>
        <v>9.8510249999999999</v>
      </c>
      <c r="I652" s="2">
        <v>53.02534</v>
      </c>
      <c r="J652" s="3">
        <f t="shared" si="42"/>
        <v>-0.91814460784221275</v>
      </c>
      <c r="K652" s="2">
        <v>711.57079999999996</v>
      </c>
      <c r="L652" s="2">
        <v>79.077250000000006</v>
      </c>
      <c r="M652" s="3">
        <f t="shared" si="43"/>
        <v>-0.88886945613844748</v>
      </c>
    </row>
    <row r="653" spans="1:13" x14ac:dyDescent="0.2">
      <c r="A653" s="1" t="s">
        <v>21</v>
      </c>
      <c r="B653" s="1" t="s">
        <v>80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0.30098000000000003</v>
      </c>
      <c r="H653" s="3" t="str">
        <f t="shared" si="41"/>
        <v/>
      </c>
      <c r="I653" s="2">
        <v>1.27182</v>
      </c>
      <c r="J653" s="3">
        <f t="shared" si="42"/>
        <v>-0.7633470145146326</v>
      </c>
      <c r="K653" s="2">
        <v>3.99126</v>
      </c>
      <c r="L653" s="2">
        <v>172.91242</v>
      </c>
      <c r="M653" s="3">
        <f t="shared" si="43"/>
        <v>42.32276524205389</v>
      </c>
    </row>
    <row r="654" spans="1:13" x14ac:dyDescent="0.2">
      <c r="A654" s="1" t="s">
        <v>20</v>
      </c>
      <c r="B654" s="1" t="s">
        <v>80</v>
      </c>
      <c r="C654" s="2">
        <v>0</v>
      </c>
      <c r="D654" s="2">
        <v>0</v>
      </c>
      <c r="E654" s="3" t="str">
        <f t="shared" si="40"/>
        <v/>
      </c>
      <c r="F654" s="2">
        <v>55.791179999999997</v>
      </c>
      <c r="G654" s="2">
        <v>24.18929</v>
      </c>
      <c r="H654" s="3">
        <f t="shared" si="41"/>
        <v>-0.56643164743961316</v>
      </c>
      <c r="I654" s="2">
        <v>44.25638</v>
      </c>
      <c r="J654" s="3">
        <f t="shared" si="42"/>
        <v>-0.45342818368786608</v>
      </c>
      <c r="K654" s="2">
        <v>778.91737999999998</v>
      </c>
      <c r="L654" s="2">
        <v>490.03516999999999</v>
      </c>
      <c r="M654" s="3">
        <f t="shared" si="43"/>
        <v>-0.37087657486856951</v>
      </c>
    </row>
    <row r="655" spans="1:13" x14ac:dyDescent="0.2">
      <c r="A655" s="1" t="s">
        <v>19</v>
      </c>
      <c r="B655" s="1" t="s">
        <v>80</v>
      </c>
      <c r="C655" s="2">
        <v>0</v>
      </c>
      <c r="D655" s="2">
        <v>0</v>
      </c>
      <c r="E655" s="3" t="str">
        <f t="shared" si="40"/>
        <v/>
      </c>
      <c r="F655" s="2">
        <v>0</v>
      </c>
      <c r="G655" s="2">
        <v>0</v>
      </c>
      <c r="H655" s="3" t="str">
        <f t="shared" si="41"/>
        <v/>
      </c>
      <c r="I655" s="2">
        <v>2.3640000000000001E-2</v>
      </c>
      <c r="J655" s="3">
        <f t="shared" si="42"/>
        <v>-1</v>
      </c>
      <c r="K655" s="2">
        <v>1.8270000000000002E-2</v>
      </c>
      <c r="L655" s="2">
        <v>2.8639999999999999E-2</v>
      </c>
      <c r="M655" s="3">
        <f t="shared" si="43"/>
        <v>0.56759715380405007</v>
      </c>
    </row>
    <row r="656" spans="1:13" x14ac:dyDescent="0.2">
      <c r="A656" s="1" t="s">
        <v>18</v>
      </c>
      <c r="B656" s="1" t="s">
        <v>80</v>
      </c>
      <c r="C656" s="2">
        <v>0</v>
      </c>
      <c r="D656" s="2">
        <v>0</v>
      </c>
      <c r="E656" s="3" t="str">
        <f t="shared" si="40"/>
        <v/>
      </c>
      <c r="F656" s="2">
        <v>0</v>
      </c>
      <c r="G656" s="2">
        <v>0</v>
      </c>
      <c r="H656" s="3" t="str">
        <f t="shared" si="41"/>
        <v/>
      </c>
      <c r="I656" s="2">
        <v>0</v>
      </c>
      <c r="J656" s="3" t="str">
        <f t="shared" si="42"/>
        <v/>
      </c>
      <c r="K656" s="2">
        <v>1.68032</v>
      </c>
      <c r="L656" s="2">
        <v>0</v>
      </c>
      <c r="M656" s="3">
        <f t="shared" si="43"/>
        <v>-1</v>
      </c>
    </row>
    <row r="657" spans="1:13" x14ac:dyDescent="0.2">
      <c r="A657" s="1" t="s">
        <v>17</v>
      </c>
      <c r="B657" s="1" t="s">
        <v>80</v>
      </c>
      <c r="C657" s="2">
        <v>0</v>
      </c>
      <c r="D657" s="2">
        <v>0</v>
      </c>
      <c r="E657" s="3" t="str">
        <f t="shared" si="40"/>
        <v/>
      </c>
      <c r="F657" s="2">
        <v>7.7605599999999999</v>
      </c>
      <c r="G657" s="2">
        <v>0.76288999999999996</v>
      </c>
      <c r="H657" s="3">
        <f t="shared" si="41"/>
        <v>-0.90169652705474868</v>
      </c>
      <c r="I657" s="2">
        <v>2.9333499999999999</v>
      </c>
      <c r="J657" s="3">
        <f t="shared" si="42"/>
        <v>-0.73992534133328791</v>
      </c>
      <c r="K657" s="2">
        <v>44.194800000000001</v>
      </c>
      <c r="L657" s="2">
        <v>28.64873</v>
      </c>
      <c r="M657" s="3">
        <f t="shared" si="43"/>
        <v>-0.35176242453863349</v>
      </c>
    </row>
    <row r="658" spans="1:13" x14ac:dyDescent="0.2">
      <c r="A658" s="1" t="s">
        <v>15</v>
      </c>
      <c r="B658" s="1" t="s">
        <v>80</v>
      </c>
      <c r="C658" s="2">
        <v>0</v>
      </c>
      <c r="D658" s="2">
        <v>0</v>
      </c>
      <c r="E658" s="3" t="str">
        <f t="shared" si="40"/>
        <v/>
      </c>
      <c r="F658" s="2">
        <v>0</v>
      </c>
      <c r="G658" s="2">
        <v>0</v>
      </c>
      <c r="H658" s="3" t="str">
        <f t="shared" si="41"/>
        <v/>
      </c>
      <c r="I658" s="2">
        <v>385</v>
      </c>
      <c r="J658" s="3">
        <f t="shared" si="42"/>
        <v>-1</v>
      </c>
      <c r="K658" s="2">
        <v>0</v>
      </c>
      <c r="L658" s="2">
        <v>385</v>
      </c>
      <c r="M658" s="3" t="str">
        <f t="shared" si="43"/>
        <v/>
      </c>
    </row>
    <row r="659" spans="1:13" x14ac:dyDescent="0.2">
      <c r="A659" s="1" t="s">
        <v>14</v>
      </c>
      <c r="B659" s="1" t="s">
        <v>80</v>
      </c>
      <c r="C659" s="2">
        <v>0</v>
      </c>
      <c r="D659" s="2">
        <v>0</v>
      </c>
      <c r="E659" s="3" t="str">
        <f t="shared" si="40"/>
        <v/>
      </c>
      <c r="F659" s="2">
        <v>0</v>
      </c>
      <c r="G659" s="2">
        <v>0</v>
      </c>
      <c r="H659" s="3" t="str">
        <f t="shared" si="41"/>
        <v/>
      </c>
      <c r="I659" s="2">
        <v>0</v>
      </c>
      <c r="J659" s="3" t="str">
        <f t="shared" si="42"/>
        <v/>
      </c>
      <c r="K659" s="2">
        <v>0.85462000000000005</v>
      </c>
      <c r="L659" s="2">
        <v>0</v>
      </c>
      <c r="M659" s="3">
        <f t="shared" si="43"/>
        <v>-1</v>
      </c>
    </row>
    <row r="660" spans="1:13" x14ac:dyDescent="0.2">
      <c r="A660" s="1" t="s">
        <v>13</v>
      </c>
      <c r="B660" s="1" t="s">
        <v>80</v>
      </c>
      <c r="C660" s="2">
        <v>0</v>
      </c>
      <c r="D660" s="2">
        <v>0</v>
      </c>
      <c r="E660" s="3" t="str">
        <f t="shared" si="40"/>
        <v/>
      </c>
      <c r="F660" s="2">
        <v>0.01</v>
      </c>
      <c r="G660" s="2">
        <v>0</v>
      </c>
      <c r="H660" s="3">
        <f t="shared" si="41"/>
        <v>-1</v>
      </c>
      <c r="I660" s="2">
        <v>0.48043999999999998</v>
      </c>
      <c r="J660" s="3">
        <f t="shared" si="42"/>
        <v>-1</v>
      </c>
      <c r="K660" s="2">
        <v>66.244039999999998</v>
      </c>
      <c r="L660" s="2">
        <v>22.29749</v>
      </c>
      <c r="M660" s="3">
        <f t="shared" si="43"/>
        <v>-0.66340383225419219</v>
      </c>
    </row>
    <row r="661" spans="1:13" x14ac:dyDescent="0.2">
      <c r="A661" s="1" t="s">
        <v>12</v>
      </c>
      <c r="B661" s="1" t="s">
        <v>80</v>
      </c>
      <c r="C661" s="2">
        <v>0</v>
      </c>
      <c r="D661" s="2">
        <v>0</v>
      </c>
      <c r="E661" s="3" t="str">
        <f t="shared" si="40"/>
        <v/>
      </c>
      <c r="F661" s="2">
        <v>0</v>
      </c>
      <c r="G661" s="2">
        <v>8.7474699999999999</v>
      </c>
      <c r="H661" s="3" t="str">
        <f t="shared" si="41"/>
        <v/>
      </c>
      <c r="I661" s="2">
        <v>13.204800000000001</v>
      </c>
      <c r="J661" s="3">
        <f t="shared" si="42"/>
        <v>-0.33755376832666917</v>
      </c>
      <c r="K661" s="2">
        <v>889.55571999999995</v>
      </c>
      <c r="L661" s="2">
        <v>922.86291000000006</v>
      </c>
      <c r="M661" s="3">
        <f t="shared" si="43"/>
        <v>3.7442499948176389E-2</v>
      </c>
    </row>
    <row r="662" spans="1:13" x14ac:dyDescent="0.2">
      <c r="A662" s="1" t="s">
        <v>11</v>
      </c>
      <c r="B662" s="1" t="s">
        <v>80</v>
      </c>
      <c r="C662" s="2">
        <v>0</v>
      </c>
      <c r="D662" s="2">
        <v>0</v>
      </c>
      <c r="E662" s="3" t="str">
        <f t="shared" si="40"/>
        <v/>
      </c>
      <c r="F662" s="2">
        <v>18.98931</v>
      </c>
      <c r="G662" s="2">
        <v>42.054549999999999</v>
      </c>
      <c r="H662" s="3">
        <f t="shared" si="41"/>
        <v>1.2146433967321615</v>
      </c>
      <c r="I662" s="2">
        <v>37.449219999999997</v>
      </c>
      <c r="J662" s="3">
        <f t="shared" si="42"/>
        <v>0.12297532498674202</v>
      </c>
      <c r="K662" s="2">
        <v>420.78026999999997</v>
      </c>
      <c r="L662" s="2">
        <v>313.59805</v>
      </c>
      <c r="M662" s="3">
        <f t="shared" si="43"/>
        <v>-0.25472254200511824</v>
      </c>
    </row>
    <row r="663" spans="1:13" x14ac:dyDescent="0.2">
      <c r="A663" s="1" t="s">
        <v>10</v>
      </c>
      <c r="B663" s="1" t="s">
        <v>80</v>
      </c>
      <c r="C663" s="2">
        <v>0</v>
      </c>
      <c r="D663" s="2">
        <v>0</v>
      </c>
      <c r="E663" s="3" t="str">
        <f t="shared" si="40"/>
        <v/>
      </c>
      <c r="F663" s="2">
        <v>63.006039999999999</v>
      </c>
      <c r="G663" s="2">
        <v>339.81137999999999</v>
      </c>
      <c r="H663" s="3">
        <f t="shared" si="41"/>
        <v>4.3933143552586387</v>
      </c>
      <c r="I663" s="2">
        <v>134.45167000000001</v>
      </c>
      <c r="J663" s="3">
        <f t="shared" si="42"/>
        <v>1.5273868297805446</v>
      </c>
      <c r="K663" s="2">
        <v>1194.6204</v>
      </c>
      <c r="L663" s="2">
        <v>1943.2227</v>
      </c>
      <c r="M663" s="3">
        <f t="shared" si="43"/>
        <v>0.62664449728131211</v>
      </c>
    </row>
    <row r="664" spans="1:13" x14ac:dyDescent="0.2">
      <c r="A664" s="1" t="s">
        <v>9</v>
      </c>
      <c r="B664" s="1" t="s">
        <v>80</v>
      </c>
      <c r="C664" s="2">
        <v>0</v>
      </c>
      <c r="D664" s="2">
        <v>0</v>
      </c>
      <c r="E664" s="3" t="str">
        <f t="shared" si="40"/>
        <v/>
      </c>
      <c r="F664" s="2">
        <v>36716.237520000002</v>
      </c>
      <c r="G664" s="2">
        <v>11683.956179999999</v>
      </c>
      <c r="H664" s="3">
        <f t="shared" si="41"/>
        <v>-0.68177686579035957</v>
      </c>
      <c r="I664" s="2">
        <v>15805.76144</v>
      </c>
      <c r="J664" s="3">
        <f t="shared" si="42"/>
        <v>-0.26077865819035173</v>
      </c>
      <c r="K664" s="2">
        <v>224192.40208</v>
      </c>
      <c r="L664" s="2">
        <v>294558.27520999999</v>
      </c>
      <c r="M664" s="3">
        <f t="shared" si="43"/>
        <v>0.31386377271113264</v>
      </c>
    </row>
    <row r="665" spans="1:13" x14ac:dyDescent="0.2">
      <c r="A665" s="1" t="s">
        <v>8</v>
      </c>
      <c r="B665" s="1" t="s">
        <v>80</v>
      </c>
      <c r="C665" s="2">
        <v>0</v>
      </c>
      <c r="D665" s="2">
        <v>0</v>
      </c>
      <c r="E665" s="3" t="str">
        <f t="shared" si="40"/>
        <v/>
      </c>
      <c r="F665" s="2">
        <v>39.294269999999997</v>
      </c>
      <c r="G665" s="2">
        <v>12.03731</v>
      </c>
      <c r="H665" s="3">
        <f t="shared" si="41"/>
        <v>-0.69366246020094025</v>
      </c>
      <c r="I665" s="2">
        <v>168.87805</v>
      </c>
      <c r="J665" s="3">
        <f t="shared" si="42"/>
        <v>-0.9287218794864105</v>
      </c>
      <c r="K665" s="2">
        <v>1096.6629499999999</v>
      </c>
      <c r="L665" s="2">
        <v>870.03994999999998</v>
      </c>
      <c r="M665" s="3">
        <f t="shared" si="43"/>
        <v>-0.20664781280337774</v>
      </c>
    </row>
    <row r="666" spans="1:13" x14ac:dyDescent="0.2">
      <c r="A666" s="1" t="s">
        <v>7</v>
      </c>
      <c r="B666" s="1" t="s">
        <v>80</v>
      </c>
      <c r="C666" s="2">
        <v>0</v>
      </c>
      <c r="D666" s="2">
        <v>0</v>
      </c>
      <c r="E666" s="3" t="str">
        <f t="shared" si="40"/>
        <v/>
      </c>
      <c r="F666" s="2">
        <v>0</v>
      </c>
      <c r="G666" s="2">
        <v>0.14046</v>
      </c>
      <c r="H666" s="3" t="str">
        <f t="shared" si="41"/>
        <v/>
      </c>
      <c r="I666" s="2">
        <v>22</v>
      </c>
      <c r="J666" s="3">
        <f t="shared" si="42"/>
        <v>-0.99361545454545452</v>
      </c>
      <c r="K666" s="2">
        <v>0</v>
      </c>
      <c r="L666" s="2">
        <v>44.140459999999997</v>
      </c>
      <c r="M666" s="3" t="str">
        <f t="shared" si="43"/>
        <v/>
      </c>
    </row>
    <row r="667" spans="1:13" x14ac:dyDescent="0.2">
      <c r="A667" s="1" t="s">
        <v>6</v>
      </c>
      <c r="B667" s="1" t="s">
        <v>80</v>
      </c>
      <c r="C667" s="2">
        <v>0</v>
      </c>
      <c r="D667" s="2">
        <v>0</v>
      </c>
      <c r="E667" s="3" t="str">
        <f t="shared" si="40"/>
        <v/>
      </c>
      <c r="F667" s="2">
        <v>452.12527999999998</v>
      </c>
      <c r="G667" s="2">
        <v>1253.8618799999999</v>
      </c>
      <c r="H667" s="3">
        <f t="shared" si="41"/>
        <v>1.7732620480765862</v>
      </c>
      <c r="I667" s="2">
        <v>573.07952999999998</v>
      </c>
      <c r="J667" s="3">
        <f t="shared" si="42"/>
        <v>1.1879369517874769</v>
      </c>
      <c r="K667" s="2">
        <v>6632.8688700000002</v>
      </c>
      <c r="L667" s="2">
        <v>7082.2519700000003</v>
      </c>
      <c r="M667" s="3">
        <f t="shared" si="43"/>
        <v>6.7750939873472804E-2</v>
      </c>
    </row>
    <row r="668" spans="1:13" x14ac:dyDescent="0.2">
      <c r="A668" s="1" t="s">
        <v>4</v>
      </c>
      <c r="B668" s="1" t="s">
        <v>80</v>
      </c>
      <c r="C668" s="2">
        <v>0</v>
      </c>
      <c r="D668" s="2">
        <v>0</v>
      </c>
      <c r="E668" s="3" t="str">
        <f t="shared" si="40"/>
        <v/>
      </c>
      <c r="F668" s="2">
        <v>0</v>
      </c>
      <c r="G668" s="2">
        <v>0</v>
      </c>
      <c r="H668" s="3" t="str">
        <f t="shared" si="41"/>
        <v/>
      </c>
      <c r="I668" s="2">
        <v>0.41</v>
      </c>
      <c r="J668" s="3">
        <f t="shared" si="42"/>
        <v>-1</v>
      </c>
      <c r="K668" s="2">
        <v>0</v>
      </c>
      <c r="L668" s="2">
        <v>0.61362000000000005</v>
      </c>
      <c r="M668" s="3" t="str">
        <f t="shared" si="43"/>
        <v/>
      </c>
    </row>
    <row r="669" spans="1:13" x14ac:dyDescent="0.2">
      <c r="A669" s="1" t="s">
        <v>24</v>
      </c>
      <c r="B669" s="1" t="s">
        <v>80</v>
      </c>
      <c r="C669" s="2">
        <v>0</v>
      </c>
      <c r="D669" s="2">
        <v>0</v>
      </c>
      <c r="E669" s="3" t="str">
        <f t="shared" si="40"/>
        <v/>
      </c>
      <c r="F669" s="2">
        <v>0</v>
      </c>
      <c r="G669" s="2">
        <v>0</v>
      </c>
      <c r="H669" s="3" t="str">
        <f t="shared" si="41"/>
        <v/>
      </c>
      <c r="I669" s="2">
        <v>3.56</v>
      </c>
      <c r="J669" s="3">
        <f t="shared" si="42"/>
        <v>-1</v>
      </c>
      <c r="K669" s="2">
        <v>44.56512</v>
      </c>
      <c r="L669" s="2">
        <v>5.7317799999999997</v>
      </c>
      <c r="M669" s="3">
        <f t="shared" si="43"/>
        <v>-0.87138416770783966</v>
      </c>
    </row>
    <row r="670" spans="1:13" x14ac:dyDescent="0.2">
      <c r="A670" s="1" t="s">
        <v>3</v>
      </c>
      <c r="B670" s="1" t="s">
        <v>80</v>
      </c>
      <c r="C670" s="2">
        <v>0</v>
      </c>
      <c r="D670" s="2">
        <v>0</v>
      </c>
      <c r="E670" s="3" t="str">
        <f t="shared" si="40"/>
        <v/>
      </c>
      <c r="F670" s="2">
        <v>1613.7903100000001</v>
      </c>
      <c r="G670" s="2">
        <v>1492.0540699999999</v>
      </c>
      <c r="H670" s="3">
        <f t="shared" si="41"/>
        <v>-7.5434980149310826E-2</v>
      </c>
      <c r="I670" s="2">
        <v>1168.25956</v>
      </c>
      <c r="J670" s="3">
        <f t="shared" si="42"/>
        <v>0.27715973494794244</v>
      </c>
      <c r="K670" s="2">
        <v>11921.40848</v>
      </c>
      <c r="L670" s="2">
        <v>11800.75309</v>
      </c>
      <c r="M670" s="3">
        <f t="shared" si="43"/>
        <v>-1.0120900580029457E-2</v>
      </c>
    </row>
    <row r="671" spans="1:13" x14ac:dyDescent="0.2">
      <c r="A671" s="1" t="s">
        <v>2</v>
      </c>
      <c r="B671" s="1" t="s">
        <v>80</v>
      </c>
      <c r="C671" s="2">
        <v>0</v>
      </c>
      <c r="D671" s="2">
        <v>0</v>
      </c>
      <c r="E671" s="3" t="str">
        <f t="shared" si="40"/>
        <v/>
      </c>
      <c r="F671" s="2">
        <v>1.62778</v>
      </c>
      <c r="G671" s="2">
        <v>0</v>
      </c>
      <c r="H671" s="3">
        <f t="shared" si="41"/>
        <v>-1</v>
      </c>
      <c r="I671" s="2">
        <v>0</v>
      </c>
      <c r="J671" s="3" t="str">
        <f t="shared" si="42"/>
        <v/>
      </c>
      <c r="K671" s="2">
        <v>1.9308799999999999</v>
      </c>
      <c r="L671" s="2">
        <v>11.97236</v>
      </c>
      <c r="M671" s="3">
        <f t="shared" si="43"/>
        <v>5.2004681803115682</v>
      </c>
    </row>
    <row r="672" spans="1:13" x14ac:dyDescent="0.2">
      <c r="A672" s="6" t="s">
        <v>0</v>
      </c>
      <c r="B672" s="6" t="s">
        <v>80</v>
      </c>
      <c r="C672" s="5">
        <v>0</v>
      </c>
      <c r="D672" s="5">
        <v>0</v>
      </c>
      <c r="E672" s="4" t="str">
        <f t="shared" si="40"/>
        <v/>
      </c>
      <c r="F672" s="5">
        <v>38969.032249999997</v>
      </c>
      <c r="G672" s="5">
        <v>14862.256869999999</v>
      </c>
      <c r="H672" s="4">
        <f t="shared" si="41"/>
        <v>-0.61861365263952628</v>
      </c>
      <c r="I672" s="5">
        <v>18414.045239999999</v>
      </c>
      <c r="J672" s="4">
        <f t="shared" si="42"/>
        <v>-0.19288474225558061</v>
      </c>
      <c r="K672" s="5">
        <v>248002.26626</v>
      </c>
      <c r="L672" s="5">
        <v>318731.46179999999</v>
      </c>
      <c r="M672" s="4">
        <f t="shared" si="43"/>
        <v>0.28519576295262183</v>
      </c>
    </row>
    <row r="673" spans="1:13" x14ac:dyDescent="0.2">
      <c r="A673" s="1" t="s">
        <v>22</v>
      </c>
      <c r="B673" s="1" t="s">
        <v>79</v>
      </c>
      <c r="C673" s="2">
        <v>0</v>
      </c>
      <c r="D673" s="2">
        <v>0</v>
      </c>
      <c r="E673" s="3" t="str">
        <f t="shared" si="40"/>
        <v/>
      </c>
      <c r="F673" s="2">
        <v>0</v>
      </c>
      <c r="G673" s="2">
        <v>0</v>
      </c>
      <c r="H673" s="3" t="str">
        <f t="shared" si="41"/>
        <v/>
      </c>
      <c r="I673" s="2">
        <v>0</v>
      </c>
      <c r="J673" s="3" t="str">
        <f t="shared" si="42"/>
        <v/>
      </c>
      <c r="K673" s="2">
        <v>0</v>
      </c>
      <c r="L673" s="2">
        <v>12.45</v>
      </c>
      <c r="M673" s="3" t="str">
        <f t="shared" si="43"/>
        <v/>
      </c>
    </row>
    <row r="674" spans="1:13" x14ac:dyDescent="0.2">
      <c r="A674" s="1" t="s">
        <v>21</v>
      </c>
      <c r="B674" s="1" t="s">
        <v>79</v>
      </c>
      <c r="C674" s="2">
        <v>0</v>
      </c>
      <c r="D674" s="2">
        <v>0</v>
      </c>
      <c r="E674" s="3" t="str">
        <f t="shared" si="40"/>
        <v/>
      </c>
      <c r="F674" s="2">
        <v>0</v>
      </c>
      <c r="G674" s="2">
        <v>0</v>
      </c>
      <c r="H674" s="3" t="str">
        <f t="shared" si="41"/>
        <v/>
      </c>
      <c r="I674" s="2">
        <v>0</v>
      </c>
      <c r="J674" s="3" t="str">
        <f t="shared" si="42"/>
        <v/>
      </c>
      <c r="K674" s="2">
        <v>110.18454</v>
      </c>
      <c r="L674" s="2">
        <v>8.0000000000000002E-3</v>
      </c>
      <c r="M674" s="3">
        <f t="shared" si="43"/>
        <v>-0.99992739453284463</v>
      </c>
    </row>
    <row r="675" spans="1:13" x14ac:dyDescent="0.2">
      <c r="A675" s="1" t="s">
        <v>20</v>
      </c>
      <c r="B675" s="1" t="s">
        <v>79</v>
      </c>
      <c r="C675" s="2">
        <v>0</v>
      </c>
      <c r="D675" s="2">
        <v>0</v>
      </c>
      <c r="E675" s="3" t="str">
        <f t="shared" si="40"/>
        <v/>
      </c>
      <c r="F675" s="2">
        <v>0</v>
      </c>
      <c r="G675" s="2">
        <v>0</v>
      </c>
      <c r="H675" s="3" t="str">
        <f t="shared" si="41"/>
        <v/>
      </c>
      <c r="I675" s="2">
        <v>0</v>
      </c>
      <c r="J675" s="3" t="str">
        <f t="shared" si="42"/>
        <v/>
      </c>
      <c r="K675" s="2">
        <v>3.0975700000000002</v>
      </c>
      <c r="L675" s="2">
        <v>13.64278</v>
      </c>
      <c r="M675" s="3">
        <f t="shared" si="43"/>
        <v>3.4043492156755129</v>
      </c>
    </row>
    <row r="676" spans="1:13" x14ac:dyDescent="0.2">
      <c r="A676" s="1" t="s">
        <v>17</v>
      </c>
      <c r="B676" s="1" t="s">
        <v>79</v>
      </c>
      <c r="C676" s="2">
        <v>0</v>
      </c>
      <c r="D676" s="2">
        <v>0</v>
      </c>
      <c r="E676" s="3" t="str">
        <f t="shared" si="40"/>
        <v/>
      </c>
      <c r="F676" s="2">
        <v>0</v>
      </c>
      <c r="G676" s="2">
        <v>0</v>
      </c>
      <c r="H676" s="3" t="str">
        <f t="shared" si="41"/>
        <v/>
      </c>
      <c r="I676" s="2">
        <v>0</v>
      </c>
      <c r="J676" s="3" t="str">
        <f t="shared" si="42"/>
        <v/>
      </c>
      <c r="K676" s="2">
        <v>0</v>
      </c>
      <c r="L676" s="2">
        <v>0.84302999999999995</v>
      </c>
      <c r="M676" s="3" t="str">
        <f t="shared" si="43"/>
        <v/>
      </c>
    </row>
    <row r="677" spans="1:13" x14ac:dyDescent="0.2">
      <c r="A677" s="1" t="s">
        <v>13</v>
      </c>
      <c r="B677" s="1" t="s">
        <v>79</v>
      </c>
      <c r="C677" s="2">
        <v>0</v>
      </c>
      <c r="D677" s="2">
        <v>0</v>
      </c>
      <c r="E677" s="3" t="str">
        <f t="shared" si="40"/>
        <v/>
      </c>
      <c r="F677" s="2">
        <v>0</v>
      </c>
      <c r="G677" s="2">
        <v>0</v>
      </c>
      <c r="H677" s="3" t="str">
        <f t="shared" si="41"/>
        <v/>
      </c>
      <c r="I677" s="2">
        <v>0</v>
      </c>
      <c r="J677" s="3" t="str">
        <f t="shared" si="42"/>
        <v/>
      </c>
      <c r="K677" s="2">
        <v>0.40784999999999999</v>
      </c>
      <c r="L677" s="2">
        <v>30.22353</v>
      </c>
      <c r="M677" s="3">
        <f t="shared" si="43"/>
        <v>73.10452372195661</v>
      </c>
    </row>
    <row r="678" spans="1:13" x14ac:dyDescent="0.2">
      <c r="A678" s="1" t="s">
        <v>12</v>
      </c>
      <c r="B678" s="1" t="s">
        <v>79</v>
      </c>
      <c r="C678" s="2">
        <v>0</v>
      </c>
      <c r="D678" s="2">
        <v>0</v>
      </c>
      <c r="E678" s="3" t="str">
        <f t="shared" si="40"/>
        <v/>
      </c>
      <c r="F678" s="2">
        <v>87</v>
      </c>
      <c r="G678" s="2">
        <v>77.772530000000003</v>
      </c>
      <c r="H678" s="3">
        <f t="shared" si="41"/>
        <v>-0.10606287356321831</v>
      </c>
      <c r="I678" s="2">
        <v>92</v>
      </c>
      <c r="J678" s="3">
        <f t="shared" si="42"/>
        <v>-0.15464641304347826</v>
      </c>
      <c r="K678" s="2">
        <v>660.75274999999999</v>
      </c>
      <c r="L678" s="2">
        <v>679.81514000000004</v>
      </c>
      <c r="M678" s="3">
        <f t="shared" si="43"/>
        <v>2.8849505355823313E-2</v>
      </c>
    </row>
    <row r="679" spans="1:13" x14ac:dyDescent="0.2">
      <c r="A679" s="1" t="s">
        <v>11</v>
      </c>
      <c r="B679" s="1" t="s">
        <v>79</v>
      </c>
      <c r="C679" s="2">
        <v>0</v>
      </c>
      <c r="D679" s="2">
        <v>0</v>
      </c>
      <c r="E679" s="3" t="str">
        <f t="shared" si="40"/>
        <v/>
      </c>
      <c r="F679" s="2">
        <v>0</v>
      </c>
      <c r="G679" s="2">
        <v>2.4</v>
      </c>
      <c r="H679" s="3" t="str">
        <f t="shared" si="41"/>
        <v/>
      </c>
      <c r="I679" s="2">
        <v>0</v>
      </c>
      <c r="J679" s="3" t="str">
        <f t="shared" si="42"/>
        <v/>
      </c>
      <c r="K679" s="2">
        <v>2.0650499999999998</v>
      </c>
      <c r="L679" s="2">
        <v>9.4641999999999999</v>
      </c>
      <c r="M679" s="3">
        <f t="shared" si="43"/>
        <v>3.5830367303455128</v>
      </c>
    </row>
    <row r="680" spans="1:13" x14ac:dyDescent="0.2">
      <c r="A680" s="1" t="s">
        <v>10</v>
      </c>
      <c r="B680" s="1" t="s">
        <v>79</v>
      </c>
      <c r="C680" s="2">
        <v>0</v>
      </c>
      <c r="D680" s="2">
        <v>0</v>
      </c>
      <c r="E680" s="3" t="str">
        <f t="shared" si="40"/>
        <v/>
      </c>
      <c r="F680" s="2">
        <v>0</v>
      </c>
      <c r="G680" s="2">
        <v>2.8795000000000002</v>
      </c>
      <c r="H680" s="3" t="str">
        <f t="shared" si="41"/>
        <v/>
      </c>
      <c r="I680" s="2">
        <v>1.7884100000000001</v>
      </c>
      <c r="J680" s="3">
        <f t="shared" si="42"/>
        <v>0.61008940902813125</v>
      </c>
      <c r="K680" s="2">
        <v>8.8605900000000002</v>
      </c>
      <c r="L680" s="2">
        <v>29.887280000000001</v>
      </c>
      <c r="M680" s="3">
        <f t="shared" si="43"/>
        <v>2.373057550343713</v>
      </c>
    </row>
    <row r="681" spans="1:13" x14ac:dyDescent="0.2">
      <c r="A681" s="1" t="s">
        <v>9</v>
      </c>
      <c r="B681" s="1" t="s">
        <v>79</v>
      </c>
      <c r="C681" s="2">
        <v>0</v>
      </c>
      <c r="D681" s="2">
        <v>0</v>
      </c>
      <c r="E681" s="3" t="str">
        <f t="shared" si="40"/>
        <v/>
      </c>
      <c r="F681" s="2">
        <v>0</v>
      </c>
      <c r="G681" s="2">
        <v>11.15335</v>
      </c>
      <c r="H681" s="3" t="str">
        <f t="shared" si="41"/>
        <v/>
      </c>
      <c r="I681" s="2">
        <v>7.5845399999999996</v>
      </c>
      <c r="J681" s="3">
        <f t="shared" si="42"/>
        <v>0.4705374353619336</v>
      </c>
      <c r="K681" s="2">
        <v>226.91567000000001</v>
      </c>
      <c r="L681" s="2">
        <v>342.47278</v>
      </c>
      <c r="M681" s="3">
        <f t="shared" si="43"/>
        <v>0.50925134434303287</v>
      </c>
    </row>
    <row r="682" spans="1:13" x14ac:dyDescent="0.2">
      <c r="A682" s="1" t="s">
        <v>8</v>
      </c>
      <c r="B682" s="1" t="s">
        <v>79</v>
      </c>
      <c r="C682" s="2">
        <v>0</v>
      </c>
      <c r="D682" s="2">
        <v>0</v>
      </c>
      <c r="E682" s="3" t="str">
        <f t="shared" si="40"/>
        <v/>
      </c>
      <c r="F682" s="2">
        <v>29.258179999999999</v>
      </c>
      <c r="G682" s="2">
        <v>0</v>
      </c>
      <c r="H682" s="3">
        <f t="shared" si="41"/>
        <v>-1</v>
      </c>
      <c r="I682" s="2">
        <v>0</v>
      </c>
      <c r="J682" s="3" t="str">
        <f t="shared" si="42"/>
        <v/>
      </c>
      <c r="K682" s="2">
        <v>59.787210000000002</v>
      </c>
      <c r="L682" s="2">
        <v>120.34990999999999</v>
      </c>
      <c r="M682" s="3">
        <f t="shared" si="43"/>
        <v>1.0129708343975241</v>
      </c>
    </row>
    <row r="683" spans="1:13" x14ac:dyDescent="0.2">
      <c r="A683" s="1" t="s">
        <v>7</v>
      </c>
      <c r="B683" s="1" t="s">
        <v>79</v>
      </c>
      <c r="C683" s="2">
        <v>0</v>
      </c>
      <c r="D683" s="2">
        <v>0</v>
      </c>
      <c r="E683" s="3" t="str">
        <f t="shared" si="40"/>
        <v/>
      </c>
      <c r="F683" s="2">
        <v>1118.2001700000001</v>
      </c>
      <c r="G683" s="2">
        <v>1199.0459000000001</v>
      </c>
      <c r="H683" s="3">
        <f t="shared" si="41"/>
        <v>7.2299872749974625E-2</v>
      </c>
      <c r="I683" s="2">
        <v>1009.26495</v>
      </c>
      <c r="J683" s="3">
        <f t="shared" si="42"/>
        <v>0.18803878010427288</v>
      </c>
      <c r="K683" s="2">
        <v>8138.4532499999996</v>
      </c>
      <c r="L683" s="2">
        <v>8857.6482699999997</v>
      </c>
      <c r="M683" s="3">
        <f t="shared" si="43"/>
        <v>8.8369988486448614E-2</v>
      </c>
    </row>
    <row r="684" spans="1:13" x14ac:dyDescent="0.2">
      <c r="A684" s="1" t="s">
        <v>6</v>
      </c>
      <c r="B684" s="1" t="s">
        <v>79</v>
      </c>
      <c r="C684" s="2">
        <v>0</v>
      </c>
      <c r="D684" s="2">
        <v>0</v>
      </c>
      <c r="E684" s="3" t="str">
        <f t="shared" si="40"/>
        <v/>
      </c>
      <c r="F684" s="2">
        <v>0</v>
      </c>
      <c r="G684" s="2">
        <v>0</v>
      </c>
      <c r="H684" s="3" t="str">
        <f t="shared" si="41"/>
        <v/>
      </c>
      <c r="I684" s="2">
        <v>0</v>
      </c>
      <c r="J684" s="3" t="str">
        <f t="shared" si="42"/>
        <v/>
      </c>
      <c r="K684" s="2">
        <v>0</v>
      </c>
      <c r="L684" s="2">
        <v>23.202210000000001</v>
      </c>
      <c r="M684" s="3" t="str">
        <f t="shared" si="43"/>
        <v/>
      </c>
    </row>
    <row r="685" spans="1:13" x14ac:dyDescent="0.2">
      <c r="A685" s="1" t="s">
        <v>4</v>
      </c>
      <c r="B685" s="1" t="s">
        <v>79</v>
      </c>
      <c r="C685" s="2">
        <v>0</v>
      </c>
      <c r="D685" s="2">
        <v>0</v>
      </c>
      <c r="E685" s="3" t="str">
        <f t="shared" si="40"/>
        <v/>
      </c>
      <c r="F685" s="2">
        <v>0</v>
      </c>
      <c r="G685" s="2">
        <v>0</v>
      </c>
      <c r="H685" s="3" t="str">
        <f t="shared" si="41"/>
        <v/>
      </c>
      <c r="I685" s="2">
        <v>0</v>
      </c>
      <c r="J685" s="3" t="str">
        <f t="shared" si="42"/>
        <v/>
      </c>
      <c r="K685" s="2">
        <v>0</v>
      </c>
      <c r="L685" s="2">
        <v>0.11799999999999999</v>
      </c>
      <c r="M685" s="3" t="str">
        <f t="shared" si="43"/>
        <v/>
      </c>
    </row>
    <row r="686" spans="1:13" x14ac:dyDescent="0.2">
      <c r="A686" s="1" t="s">
        <v>3</v>
      </c>
      <c r="B686" s="1" t="s">
        <v>79</v>
      </c>
      <c r="C686" s="2">
        <v>0</v>
      </c>
      <c r="D686" s="2">
        <v>0</v>
      </c>
      <c r="E686" s="3" t="str">
        <f t="shared" si="40"/>
        <v/>
      </c>
      <c r="F686" s="2">
        <v>0</v>
      </c>
      <c r="G686" s="2">
        <v>0</v>
      </c>
      <c r="H686" s="3" t="str">
        <f t="shared" si="41"/>
        <v/>
      </c>
      <c r="I686" s="2">
        <v>17.060279999999999</v>
      </c>
      <c r="J686" s="3">
        <f t="shared" si="42"/>
        <v>-1</v>
      </c>
      <c r="K686" s="2">
        <v>0</v>
      </c>
      <c r="L686" s="2">
        <v>180.70024000000001</v>
      </c>
      <c r="M686" s="3" t="str">
        <f t="shared" si="43"/>
        <v/>
      </c>
    </row>
    <row r="687" spans="1:13" x14ac:dyDescent="0.2">
      <c r="A687" s="1" t="s">
        <v>2</v>
      </c>
      <c r="B687" s="1" t="s">
        <v>79</v>
      </c>
      <c r="C687" s="2">
        <v>0</v>
      </c>
      <c r="D687" s="2">
        <v>0</v>
      </c>
      <c r="E687" s="3" t="str">
        <f t="shared" si="40"/>
        <v/>
      </c>
      <c r="F687" s="2">
        <v>0</v>
      </c>
      <c r="G687" s="2">
        <v>0.31</v>
      </c>
      <c r="H687" s="3" t="str">
        <f t="shared" si="41"/>
        <v/>
      </c>
      <c r="I687" s="2">
        <v>0.27760000000000001</v>
      </c>
      <c r="J687" s="3">
        <f t="shared" si="42"/>
        <v>0.11671469740634</v>
      </c>
      <c r="K687" s="2">
        <v>0</v>
      </c>
      <c r="L687" s="2">
        <v>2.6696</v>
      </c>
      <c r="M687" s="3" t="str">
        <f t="shared" si="43"/>
        <v/>
      </c>
    </row>
    <row r="688" spans="1:13" x14ac:dyDescent="0.2">
      <c r="A688" s="1" t="s">
        <v>26</v>
      </c>
      <c r="B688" s="1" t="s">
        <v>79</v>
      </c>
      <c r="C688" s="2">
        <v>0</v>
      </c>
      <c r="D688" s="2">
        <v>0</v>
      </c>
      <c r="E688" s="3" t="str">
        <f t="shared" si="40"/>
        <v/>
      </c>
      <c r="F688" s="2">
        <v>0</v>
      </c>
      <c r="G688" s="2">
        <v>0</v>
      </c>
      <c r="H688" s="3" t="str">
        <f t="shared" si="41"/>
        <v/>
      </c>
      <c r="I688" s="2">
        <v>0</v>
      </c>
      <c r="J688" s="3" t="str">
        <f t="shared" si="42"/>
        <v/>
      </c>
      <c r="K688" s="2">
        <v>120.09520000000001</v>
      </c>
      <c r="L688" s="2">
        <v>0</v>
      </c>
      <c r="M688" s="3">
        <f t="shared" si="43"/>
        <v>-1</v>
      </c>
    </row>
    <row r="689" spans="1:13" x14ac:dyDescent="0.2">
      <c r="A689" s="6" t="s">
        <v>0</v>
      </c>
      <c r="B689" s="6" t="s">
        <v>79</v>
      </c>
      <c r="C689" s="5">
        <v>0</v>
      </c>
      <c r="D689" s="5">
        <v>0</v>
      </c>
      <c r="E689" s="4" t="str">
        <f t="shared" si="40"/>
        <v/>
      </c>
      <c r="F689" s="5">
        <v>1234.4583500000001</v>
      </c>
      <c r="G689" s="5">
        <v>1293.5612799999999</v>
      </c>
      <c r="H689" s="4">
        <f t="shared" si="41"/>
        <v>4.7877621792586034E-2</v>
      </c>
      <c r="I689" s="5">
        <v>1127.97578</v>
      </c>
      <c r="J689" s="4">
        <f t="shared" si="42"/>
        <v>0.14679880803823631</v>
      </c>
      <c r="K689" s="5">
        <v>9330.6196799999998</v>
      </c>
      <c r="L689" s="5">
        <v>10303.49497</v>
      </c>
      <c r="M689" s="4">
        <f t="shared" si="43"/>
        <v>0.10426695368211591</v>
      </c>
    </row>
    <row r="690" spans="1:13" x14ac:dyDescent="0.2">
      <c r="A690" s="1" t="s">
        <v>22</v>
      </c>
      <c r="B690" s="1" t="s">
        <v>78</v>
      </c>
      <c r="C690" s="2">
        <v>0</v>
      </c>
      <c r="D690" s="2">
        <v>0</v>
      </c>
      <c r="E690" s="3" t="str">
        <f t="shared" si="40"/>
        <v/>
      </c>
      <c r="F690" s="2">
        <v>15.83752</v>
      </c>
      <c r="G690" s="2">
        <v>151.51016000000001</v>
      </c>
      <c r="H690" s="3">
        <f t="shared" si="41"/>
        <v>8.5665331440781145</v>
      </c>
      <c r="I690" s="2">
        <v>290.72280999999998</v>
      </c>
      <c r="J690" s="3">
        <f t="shared" si="42"/>
        <v>-0.47885011155471424</v>
      </c>
      <c r="K690" s="2">
        <v>208.26077000000001</v>
      </c>
      <c r="L690" s="2">
        <v>1845.8092300000001</v>
      </c>
      <c r="M690" s="3">
        <f t="shared" si="43"/>
        <v>7.8629713123599796</v>
      </c>
    </row>
    <row r="691" spans="1:13" x14ac:dyDescent="0.2">
      <c r="A691" s="1" t="s">
        <v>21</v>
      </c>
      <c r="B691" s="1" t="s">
        <v>78</v>
      </c>
      <c r="C691" s="2">
        <v>0</v>
      </c>
      <c r="D691" s="2">
        <v>0</v>
      </c>
      <c r="E691" s="3" t="str">
        <f t="shared" si="40"/>
        <v/>
      </c>
      <c r="F691" s="2">
        <v>70.611930000000001</v>
      </c>
      <c r="G691" s="2">
        <v>149.89556999999999</v>
      </c>
      <c r="H691" s="3">
        <f t="shared" si="41"/>
        <v>1.1228080014241217</v>
      </c>
      <c r="I691" s="2">
        <v>112.99297</v>
      </c>
      <c r="J691" s="3">
        <f t="shared" si="42"/>
        <v>0.32659199948456963</v>
      </c>
      <c r="K691" s="2">
        <v>2707.0729299999998</v>
      </c>
      <c r="L691" s="2">
        <v>2719.3047200000001</v>
      </c>
      <c r="M691" s="3">
        <f t="shared" si="43"/>
        <v>4.5184560284454722E-3</v>
      </c>
    </row>
    <row r="692" spans="1:13" x14ac:dyDescent="0.2">
      <c r="A692" s="1" t="s">
        <v>20</v>
      </c>
      <c r="B692" s="1" t="s">
        <v>78</v>
      </c>
      <c r="C692" s="2">
        <v>0</v>
      </c>
      <c r="D692" s="2">
        <v>0</v>
      </c>
      <c r="E692" s="3" t="str">
        <f t="shared" si="40"/>
        <v/>
      </c>
      <c r="F692" s="2">
        <v>176.83273</v>
      </c>
      <c r="G692" s="2">
        <v>103.96814000000001</v>
      </c>
      <c r="H692" s="3">
        <f t="shared" si="41"/>
        <v>-0.41205375271874156</v>
      </c>
      <c r="I692" s="2">
        <v>55.966549999999998</v>
      </c>
      <c r="J692" s="3">
        <f t="shared" si="42"/>
        <v>0.85768356277097668</v>
      </c>
      <c r="K692" s="2">
        <v>1596.15156</v>
      </c>
      <c r="L692" s="2">
        <v>1678.62087</v>
      </c>
      <c r="M692" s="3">
        <f t="shared" si="43"/>
        <v>5.166759352100625E-2</v>
      </c>
    </row>
    <row r="693" spans="1:13" x14ac:dyDescent="0.2">
      <c r="A693" s="1" t="s">
        <v>19</v>
      </c>
      <c r="B693" s="1" t="s">
        <v>78</v>
      </c>
      <c r="C693" s="2">
        <v>0</v>
      </c>
      <c r="D693" s="2">
        <v>0</v>
      </c>
      <c r="E693" s="3" t="str">
        <f t="shared" si="40"/>
        <v/>
      </c>
      <c r="F693" s="2">
        <v>0.22377</v>
      </c>
      <c r="G693" s="2">
        <v>33.084890000000001</v>
      </c>
      <c r="H693" s="3">
        <f t="shared" si="41"/>
        <v>146.85221432721099</v>
      </c>
      <c r="I693" s="2">
        <v>0</v>
      </c>
      <c r="J693" s="3" t="str">
        <f t="shared" si="42"/>
        <v/>
      </c>
      <c r="K693" s="2">
        <v>535.82745</v>
      </c>
      <c r="L693" s="2">
        <v>397.92383000000001</v>
      </c>
      <c r="M693" s="3">
        <f t="shared" si="43"/>
        <v>-0.25736572473097452</v>
      </c>
    </row>
    <row r="694" spans="1:13" x14ac:dyDescent="0.2">
      <c r="A694" s="1" t="s">
        <v>18</v>
      </c>
      <c r="B694" s="1" t="s">
        <v>78</v>
      </c>
      <c r="C694" s="2">
        <v>0</v>
      </c>
      <c r="D694" s="2">
        <v>0</v>
      </c>
      <c r="E694" s="3" t="str">
        <f t="shared" si="40"/>
        <v/>
      </c>
      <c r="F694" s="2">
        <v>0</v>
      </c>
      <c r="G694" s="2">
        <v>0</v>
      </c>
      <c r="H694" s="3" t="str">
        <f t="shared" si="41"/>
        <v/>
      </c>
      <c r="I694" s="2">
        <v>0</v>
      </c>
      <c r="J694" s="3" t="str">
        <f t="shared" si="42"/>
        <v/>
      </c>
      <c r="K694" s="2">
        <v>1.175</v>
      </c>
      <c r="L694" s="2">
        <v>1.1499999999999999</v>
      </c>
      <c r="M694" s="3">
        <f t="shared" si="43"/>
        <v>-2.1276595744680993E-2</v>
      </c>
    </row>
    <row r="695" spans="1:13" x14ac:dyDescent="0.2">
      <c r="A695" s="1" t="s">
        <v>17</v>
      </c>
      <c r="B695" s="1" t="s">
        <v>78</v>
      </c>
      <c r="C695" s="2">
        <v>0</v>
      </c>
      <c r="D695" s="2">
        <v>0</v>
      </c>
      <c r="E695" s="3" t="str">
        <f t="shared" si="40"/>
        <v/>
      </c>
      <c r="F695" s="2">
        <v>2.5832999999999999</v>
      </c>
      <c r="G695" s="2">
        <v>20.390360000000001</v>
      </c>
      <c r="H695" s="3">
        <f t="shared" si="41"/>
        <v>6.8931444276700349</v>
      </c>
      <c r="I695" s="2">
        <v>17.95589</v>
      </c>
      <c r="J695" s="3">
        <f t="shared" si="42"/>
        <v>0.1355805810795232</v>
      </c>
      <c r="K695" s="2">
        <v>1527.45471</v>
      </c>
      <c r="L695" s="2">
        <v>677.83789999999999</v>
      </c>
      <c r="M695" s="3">
        <f t="shared" si="43"/>
        <v>-0.55623044299624436</v>
      </c>
    </row>
    <row r="696" spans="1:13" x14ac:dyDescent="0.2">
      <c r="A696" s="1" t="s">
        <v>14</v>
      </c>
      <c r="B696" s="1" t="s">
        <v>78</v>
      </c>
      <c r="C696" s="2">
        <v>0</v>
      </c>
      <c r="D696" s="2">
        <v>0</v>
      </c>
      <c r="E696" s="3" t="str">
        <f t="shared" si="40"/>
        <v/>
      </c>
      <c r="F696" s="2">
        <v>0</v>
      </c>
      <c r="G696" s="2">
        <v>0</v>
      </c>
      <c r="H696" s="3" t="str">
        <f t="shared" si="41"/>
        <v/>
      </c>
      <c r="I696" s="2">
        <v>0</v>
      </c>
      <c r="J696" s="3" t="str">
        <f t="shared" si="42"/>
        <v/>
      </c>
      <c r="K696" s="2">
        <v>0</v>
      </c>
      <c r="L696" s="2">
        <v>135.46713</v>
      </c>
      <c r="M696" s="3" t="str">
        <f t="shared" si="43"/>
        <v/>
      </c>
    </row>
    <row r="697" spans="1:13" x14ac:dyDescent="0.2">
      <c r="A697" s="1" t="s">
        <v>13</v>
      </c>
      <c r="B697" s="1" t="s">
        <v>78</v>
      </c>
      <c r="C697" s="2">
        <v>0</v>
      </c>
      <c r="D697" s="2">
        <v>0</v>
      </c>
      <c r="E697" s="3" t="str">
        <f t="shared" si="40"/>
        <v/>
      </c>
      <c r="F697" s="2">
        <v>26.132860000000001</v>
      </c>
      <c r="G697" s="2">
        <v>9.48522</v>
      </c>
      <c r="H697" s="3">
        <f t="shared" si="41"/>
        <v>-0.6370385790150791</v>
      </c>
      <c r="I697" s="2">
        <v>12.596</v>
      </c>
      <c r="J697" s="3">
        <f t="shared" si="42"/>
        <v>-0.24696570339790413</v>
      </c>
      <c r="K697" s="2">
        <v>524.05520999999999</v>
      </c>
      <c r="L697" s="2">
        <v>168.71268000000001</v>
      </c>
      <c r="M697" s="3">
        <f t="shared" si="43"/>
        <v>-0.67806315674258821</v>
      </c>
    </row>
    <row r="698" spans="1:13" x14ac:dyDescent="0.2">
      <c r="A698" s="1" t="s">
        <v>12</v>
      </c>
      <c r="B698" s="1" t="s">
        <v>78</v>
      </c>
      <c r="C698" s="2">
        <v>0</v>
      </c>
      <c r="D698" s="2">
        <v>0</v>
      </c>
      <c r="E698" s="3" t="str">
        <f t="shared" si="40"/>
        <v/>
      </c>
      <c r="F698" s="2">
        <v>97.882270000000005</v>
      </c>
      <c r="G698" s="2">
        <v>0.80847999999999998</v>
      </c>
      <c r="H698" s="3">
        <f t="shared" si="41"/>
        <v>-0.99174028146261828</v>
      </c>
      <c r="I698" s="2">
        <v>3.7348599999999998</v>
      </c>
      <c r="J698" s="3">
        <f t="shared" si="42"/>
        <v>-0.78353137734747758</v>
      </c>
      <c r="K698" s="2">
        <v>2112.7303499999998</v>
      </c>
      <c r="L698" s="2">
        <v>198.65484000000001</v>
      </c>
      <c r="M698" s="3">
        <f t="shared" si="43"/>
        <v>-0.90597245881378097</v>
      </c>
    </row>
    <row r="699" spans="1:13" x14ac:dyDescent="0.2">
      <c r="A699" s="1" t="s">
        <v>11</v>
      </c>
      <c r="B699" s="1" t="s">
        <v>78</v>
      </c>
      <c r="C699" s="2">
        <v>0</v>
      </c>
      <c r="D699" s="2">
        <v>0</v>
      </c>
      <c r="E699" s="3" t="str">
        <f t="shared" si="40"/>
        <v/>
      </c>
      <c r="F699" s="2">
        <v>16.026319999999998</v>
      </c>
      <c r="G699" s="2">
        <v>5.7084299999999999</v>
      </c>
      <c r="H699" s="3">
        <f t="shared" si="41"/>
        <v>-0.64380905909778408</v>
      </c>
      <c r="I699" s="2">
        <v>3.5114999999999998</v>
      </c>
      <c r="J699" s="3">
        <f t="shared" si="42"/>
        <v>0.62563861597607873</v>
      </c>
      <c r="K699" s="2">
        <v>177.77495999999999</v>
      </c>
      <c r="L699" s="2">
        <v>242.30431999999999</v>
      </c>
      <c r="M699" s="3">
        <f t="shared" si="43"/>
        <v>0.36298340328694212</v>
      </c>
    </row>
    <row r="700" spans="1:13" x14ac:dyDescent="0.2">
      <c r="A700" s="1" t="s">
        <v>10</v>
      </c>
      <c r="B700" s="1" t="s">
        <v>78</v>
      </c>
      <c r="C700" s="2">
        <v>0</v>
      </c>
      <c r="D700" s="2">
        <v>0</v>
      </c>
      <c r="E700" s="3" t="str">
        <f t="shared" si="40"/>
        <v/>
      </c>
      <c r="F700" s="2">
        <v>507.32197000000002</v>
      </c>
      <c r="G700" s="2">
        <v>615.56700999999998</v>
      </c>
      <c r="H700" s="3">
        <f t="shared" si="41"/>
        <v>0.21336556743245305</v>
      </c>
      <c r="I700" s="2">
        <v>845.46870999999999</v>
      </c>
      <c r="J700" s="3">
        <f t="shared" si="42"/>
        <v>-0.27192218621550168</v>
      </c>
      <c r="K700" s="2">
        <v>5395.8473000000004</v>
      </c>
      <c r="L700" s="2">
        <v>6320.1963699999997</v>
      </c>
      <c r="M700" s="3">
        <f t="shared" si="43"/>
        <v>0.17130749233767228</v>
      </c>
    </row>
    <row r="701" spans="1:13" x14ac:dyDescent="0.2">
      <c r="A701" s="1" t="s">
        <v>9</v>
      </c>
      <c r="B701" s="1" t="s">
        <v>78</v>
      </c>
      <c r="C701" s="2">
        <v>0</v>
      </c>
      <c r="D701" s="2">
        <v>0</v>
      </c>
      <c r="E701" s="3" t="str">
        <f t="shared" si="40"/>
        <v/>
      </c>
      <c r="F701" s="2">
        <v>256.27528999999998</v>
      </c>
      <c r="G701" s="2">
        <v>288.82037000000003</v>
      </c>
      <c r="H701" s="3">
        <f t="shared" si="41"/>
        <v>0.12699265699787143</v>
      </c>
      <c r="I701" s="2">
        <v>204.16857999999999</v>
      </c>
      <c r="J701" s="3">
        <f t="shared" si="42"/>
        <v>0.41461712669011086</v>
      </c>
      <c r="K701" s="2">
        <v>2675.6149399999999</v>
      </c>
      <c r="L701" s="2">
        <v>3900.3868400000001</v>
      </c>
      <c r="M701" s="3">
        <f t="shared" si="43"/>
        <v>0.45775342396615559</v>
      </c>
    </row>
    <row r="702" spans="1:13" x14ac:dyDescent="0.2">
      <c r="A702" s="1" t="s">
        <v>8</v>
      </c>
      <c r="B702" s="1" t="s">
        <v>78</v>
      </c>
      <c r="C702" s="2">
        <v>0</v>
      </c>
      <c r="D702" s="2">
        <v>0</v>
      </c>
      <c r="E702" s="3" t="str">
        <f t="shared" si="40"/>
        <v/>
      </c>
      <c r="F702" s="2">
        <v>111.1674</v>
      </c>
      <c r="G702" s="2">
        <v>24.131640000000001</v>
      </c>
      <c r="H702" s="3">
        <f t="shared" si="41"/>
        <v>-0.78292521008856908</v>
      </c>
      <c r="I702" s="2">
        <v>10.75947</v>
      </c>
      <c r="J702" s="3">
        <f t="shared" si="42"/>
        <v>1.2428279459861873</v>
      </c>
      <c r="K702" s="2">
        <v>545.95702000000006</v>
      </c>
      <c r="L702" s="2">
        <v>533.37086999999997</v>
      </c>
      <c r="M702" s="3">
        <f t="shared" si="43"/>
        <v>-2.305337149067177E-2</v>
      </c>
    </row>
    <row r="703" spans="1:13" x14ac:dyDescent="0.2">
      <c r="A703" s="1" t="s">
        <v>7</v>
      </c>
      <c r="B703" s="1" t="s">
        <v>78</v>
      </c>
      <c r="C703" s="2">
        <v>0</v>
      </c>
      <c r="D703" s="2">
        <v>0</v>
      </c>
      <c r="E703" s="3" t="str">
        <f t="shared" si="40"/>
        <v/>
      </c>
      <c r="F703" s="2">
        <v>2.3858899999999998</v>
      </c>
      <c r="G703" s="2">
        <v>0</v>
      </c>
      <c r="H703" s="3">
        <f t="shared" si="41"/>
        <v>-1</v>
      </c>
      <c r="I703" s="2">
        <v>0</v>
      </c>
      <c r="J703" s="3" t="str">
        <f t="shared" si="42"/>
        <v/>
      </c>
      <c r="K703" s="2">
        <v>14.718</v>
      </c>
      <c r="L703" s="2">
        <v>42.695709999999998</v>
      </c>
      <c r="M703" s="3">
        <f t="shared" si="43"/>
        <v>1.9009179236309279</v>
      </c>
    </row>
    <row r="704" spans="1:13" x14ac:dyDescent="0.2">
      <c r="A704" s="1" t="s">
        <v>6</v>
      </c>
      <c r="B704" s="1" t="s">
        <v>78</v>
      </c>
      <c r="C704" s="2">
        <v>12.60337</v>
      </c>
      <c r="D704" s="2">
        <v>0</v>
      </c>
      <c r="E704" s="3">
        <f t="shared" si="40"/>
        <v>-1</v>
      </c>
      <c r="F704" s="2">
        <v>57.092109999999998</v>
      </c>
      <c r="G704" s="2">
        <v>121.1183</v>
      </c>
      <c r="H704" s="3">
        <f t="shared" si="41"/>
        <v>1.1214542604923867</v>
      </c>
      <c r="I704" s="2">
        <v>102.77999</v>
      </c>
      <c r="J704" s="3">
        <f t="shared" si="42"/>
        <v>0.17842295956635157</v>
      </c>
      <c r="K704" s="2">
        <v>1104.24459</v>
      </c>
      <c r="L704" s="2">
        <v>1517.98534</v>
      </c>
      <c r="M704" s="3">
        <f t="shared" si="43"/>
        <v>0.37468216167579316</v>
      </c>
    </row>
    <row r="705" spans="1:13" x14ac:dyDescent="0.2">
      <c r="A705" s="1" t="s">
        <v>5</v>
      </c>
      <c r="B705" s="1" t="s">
        <v>78</v>
      </c>
      <c r="C705" s="2">
        <v>0</v>
      </c>
      <c r="D705" s="2">
        <v>0</v>
      </c>
      <c r="E705" s="3" t="str">
        <f t="shared" si="40"/>
        <v/>
      </c>
      <c r="F705" s="2">
        <v>0</v>
      </c>
      <c r="G705" s="2">
        <v>0</v>
      </c>
      <c r="H705" s="3" t="str">
        <f t="shared" si="41"/>
        <v/>
      </c>
      <c r="I705" s="2">
        <v>0</v>
      </c>
      <c r="J705" s="3" t="str">
        <f t="shared" si="42"/>
        <v/>
      </c>
      <c r="K705" s="2">
        <v>1.7238199999999999</v>
      </c>
      <c r="L705" s="2">
        <v>17.381789999999999</v>
      </c>
      <c r="M705" s="3">
        <f t="shared" si="43"/>
        <v>9.0832975600700774</v>
      </c>
    </row>
    <row r="706" spans="1:13" x14ac:dyDescent="0.2">
      <c r="A706" s="1" t="s">
        <v>4</v>
      </c>
      <c r="B706" s="1" t="s">
        <v>78</v>
      </c>
      <c r="C706" s="2">
        <v>0</v>
      </c>
      <c r="D706" s="2">
        <v>0</v>
      </c>
      <c r="E706" s="3" t="str">
        <f t="shared" si="40"/>
        <v/>
      </c>
      <c r="F706" s="2">
        <v>90.761830000000003</v>
      </c>
      <c r="G706" s="2">
        <v>14.225</v>
      </c>
      <c r="H706" s="3">
        <f t="shared" si="41"/>
        <v>-0.84327111958848777</v>
      </c>
      <c r="I706" s="2">
        <v>7.8</v>
      </c>
      <c r="J706" s="3">
        <f t="shared" si="42"/>
        <v>0.82371794871794868</v>
      </c>
      <c r="K706" s="2">
        <v>203.93550999999999</v>
      </c>
      <c r="L706" s="2">
        <v>266.42953999999997</v>
      </c>
      <c r="M706" s="3">
        <f t="shared" si="43"/>
        <v>0.30644015845989747</v>
      </c>
    </row>
    <row r="707" spans="1:13" x14ac:dyDescent="0.2">
      <c r="A707" s="1" t="s">
        <v>3</v>
      </c>
      <c r="B707" s="1" t="s">
        <v>78</v>
      </c>
      <c r="C707" s="2">
        <v>0</v>
      </c>
      <c r="D707" s="2">
        <v>0</v>
      </c>
      <c r="E707" s="3" t="str">
        <f t="shared" si="40"/>
        <v/>
      </c>
      <c r="F707" s="2">
        <v>0.21199999999999999</v>
      </c>
      <c r="G707" s="2">
        <v>0</v>
      </c>
      <c r="H707" s="3">
        <f t="shared" si="41"/>
        <v>-1</v>
      </c>
      <c r="I707" s="2">
        <v>0</v>
      </c>
      <c r="J707" s="3" t="str">
        <f t="shared" si="42"/>
        <v/>
      </c>
      <c r="K707" s="2">
        <v>0.21199999999999999</v>
      </c>
      <c r="L707" s="2">
        <v>3.24336</v>
      </c>
      <c r="M707" s="3">
        <f t="shared" si="43"/>
        <v>14.298867924528302</v>
      </c>
    </row>
    <row r="708" spans="1:13" x14ac:dyDescent="0.2">
      <c r="A708" s="1" t="s">
        <v>2</v>
      </c>
      <c r="B708" s="1" t="s">
        <v>78</v>
      </c>
      <c r="C708" s="2">
        <v>0</v>
      </c>
      <c r="D708" s="2">
        <v>0</v>
      </c>
      <c r="E708" s="3" t="str">
        <f t="shared" si="40"/>
        <v/>
      </c>
      <c r="F708" s="2">
        <v>18.400510000000001</v>
      </c>
      <c r="G708" s="2">
        <v>49.463439999999999</v>
      </c>
      <c r="H708" s="3">
        <f t="shared" si="41"/>
        <v>1.6881559261129175</v>
      </c>
      <c r="I708" s="2">
        <v>7.1151400000000002</v>
      </c>
      <c r="J708" s="3">
        <f t="shared" si="42"/>
        <v>5.9518575881851934</v>
      </c>
      <c r="K708" s="2">
        <v>141.04299</v>
      </c>
      <c r="L708" s="2">
        <v>143.00623999999999</v>
      </c>
      <c r="M708" s="3">
        <f t="shared" si="43"/>
        <v>1.3919514894005003E-2</v>
      </c>
    </row>
    <row r="709" spans="1:13" x14ac:dyDescent="0.2">
      <c r="A709" s="1" t="s">
        <v>26</v>
      </c>
      <c r="B709" s="1" t="s">
        <v>78</v>
      </c>
      <c r="C709" s="2">
        <v>0</v>
      </c>
      <c r="D709" s="2">
        <v>0</v>
      </c>
      <c r="E709" s="3" t="str">
        <f t="shared" ref="E709:E772" si="44">IF(C709=0,"",(D709/C709-1))</f>
        <v/>
      </c>
      <c r="F709" s="2">
        <v>0</v>
      </c>
      <c r="G709" s="2">
        <v>45.646999999999998</v>
      </c>
      <c r="H709" s="3" t="str">
        <f t="shared" ref="H709:H772" si="45">IF(F709=0,"",(G709/F709-1))</f>
        <v/>
      </c>
      <c r="I709" s="2">
        <v>19.782</v>
      </c>
      <c r="J709" s="3">
        <f t="shared" ref="J709:J772" si="46">IF(I709=0,"",(G709/I709-1))</f>
        <v>1.3075017692852087</v>
      </c>
      <c r="K709" s="2">
        <v>0</v>
      </c>
      <c r="L709" s="2">
        <v>259.25650000000002</v>
      </c>
      <c r="M709" s="3" t="str">
        <f t="shared" ref="M709:M772" si="47">IF(K709=0,"",(L709/K709-1))</f>
        <v/>
      </c>
    </row>
    <row r="710" spans="1:13" x14ac:dyDescent="0.2">
      <c r="A710" s="1" t="s">
        <v>30</v>
      </c>
      <c r="B710" s="1" t="s">
        <v>78</v>
      </c>
      <c r="C710" s="2">
        <v>0</v>
      </c>
      <c r="D710" s="2">
        <v>0</v>
      </c>
      <c r="E710" s="3" t="str">
        <f t="shared" si="44"/>
        <v/>
      </c>
      <c r="F710" s="2">
        <v>0</v>
      </c>
      <c r="G710" s="2">
        <v>0</v>
      </c>
      <c r="H710" s="3" t="str">
        <f t="shared" si="45"/>
        <v/>
      </c>
      <c r="I710" s="2">
        <v>0</v>
      </c>
      <c r="J710" s="3" t="str">
        <f t="shared" si="46"/>
        <v/>
      </c>
      <c r="K710" s="2">
        <v>22.318919999999999</v>
      </c>
      <c r="L710" s="2">
        <v>0</v>
      </c>
      <c r="M710" s="3">
        <f t="shared" si="47"/>
        <v>-1</v>
      </c>
    </row>
    <row r="711" spans="1:13" x14ac:dyDescent="0.2">
      <c r="A711" s="6" t="s">
        <v>0</v>
      </c>
      <c r="B711" s="6" t="s">
        <v>78</v>
      </c>
      <c r="C711" s="5">
        <v>12.60337</v>
      </c>
      <c r="D711" s="5">
        <v>0</v>
      </c>
      <c r="E711" s="4">
        <f t="shared" si="44"/>
        <v>-1</v>
      </c>
      <c r="F711" s="5">
        <v>1449.7476999999999</v>
      </c>
      <c r="G711" s="5">
        <v>1633.82401</v>
      </c>
      <c r="H711" s="4">
        <f t="shared" si="45"/>
        <v>0.12697127231172711</v>
      </c>
      <c r="I711" s="5">
        <v>1695.35447</v>
      </c>
      <c r="J711" s="4">
        <f t="shared" si="46"/>
        <v>-3.6293566383200027E-2</v>
      </c>
      <c r="K711" s="5">
        <v>19496.118030000001</v>
      </c>
      <c r="L711" s="5">
        <v>21069.738079999999</v>
      </c>
      <c r="M711" s="4">
        <f t="shared" si="47"/>
        <v>8.071453237914139E-2</v>
      </c>
    </row>
    <row r="712" spans="1:13" x14ac:dyDescent="0.2">
      <c r="A712" s="1" t="s">
        <v>22</v>
      </c>
      <c r="B712" s="1" t="s">
        <v>77</v>
      </c>
      <c r="C712" s="2">
        <v>0</v>
      </c>
      <c r="D712" s="2">
        <v>0</v>
      </c>
      <c r="E712" s="3" t="str">
        <f t="shared" si="44"/>
        <v/>
      </c>
      <c r="F712" s="2">
        <v>786.00282000000004</v>
      </c>
      <c r="G712" s="2">
        <v>1064.3526400000001</v>
      </c>
      <c r="H712" s="3">
        <f t="shared" si="45"/>
        <v>0.35413336048845223</v>
      </c>
      <c r="I712" s="2">
        <v>830.31057999999996</v>
      </c>
      <c r="J712" s="3">
        <f t="shared" si="46"/>
        <v>0.2818729107366067</v>
      </c>
      <c r="K712" s="2">
        <v>14838.12284</v>
      </c>
      <c r="L712" s="2">
        <v>8021.1842200000001</v>
      </c>
      <c r="M712" s="3">
        <f t="shared" si="47"/>
        <v>-0.45942055430510242</v>
      </c>
    </row>
    <row r="713" spans="1:13" x14ac:dyDescent="0.2">
      <c r="A713" s="1" t="s">
        <v>21</v>
      </c>
      <c r="B713" s="1" t="s">
        <v>77</v>
      </c>
      <c r="C713" s="2">
        <v>0</v>
      </c>
      <c r="D713" s="2">
        <v>0</v>
      </c>
      <c r="E713" s="3" t="str">
        <f t="shared" si="44"/>
        <v/>
      </c>
      <c r="F713" s="2">
        <v>3966.9997100000001</v>
      </c>
      <c r="G713" s="2">
        <v>4603.0130099999997</v>
      </c>
      <c r="H713" s="3">
        <f t="shared" si="45"/>
        <v>0.16032602634094961</v>
      </c>
      <c r="I713" s="2">
        <v>4604.3305399999999</v>
      </c>
      <c r="J713" s="3">
        <f t="shared" si="46"/>
        <v>-2.8615017722000147E-4</v>
      </c>
      <c r="K713" s="2">
        <v>50143.323230000002</v>
      </c>
      <c r="L713" s="2">
        <v>54332.117819999999</v>
      </c>
      <c r="M713" s="3">
        <f t="shared" si="47"/>
        <v>8.3536437558927146E-2</v>
      </c>
    </row>
    <row r="714" spans="1:13" x14ac:dyDescent="0.2">
      <c r="A714" s="1" t="s">
        <v>20</v>
      </c>
      <c r="B714" s="1" t="s">
        <v>77</v>
      </c>
      <c r="C714" s="2">
        <v>58.668219999999998</v>
      </c>
      <c r="D714" s="2">
        <v>0</v>
      </c>
      <c r="E714" s="3">
        <f t="shared" si="44"/>
        <v>-1</v>
      </c>
      <c r="F714" s="2">
        <v>5097.1895400000003</v>
      </c>
      <c r="G714" s="2">
        <v>6212.1925199999996</v>
      </c>
      <c r="H714" s="3">
        <f t="shared" si="45"/>
        <v>0.21874858120343688</v>
      </c>
      <c r="I714" s="2">
        <v>9297.6125599999996</v>
      </c>
      <c r="J714" s="3">
        <f t="shared" si="46"/>
        <v>-0.33185078643457688</v>
      </c>
      <c r="K714" s="2">
        <v>75861.421700000006</v>
      </c>
      <c r="L714" s="2">
        <v>85462.348029999994</v>
      </c>
      <c r="M714" s="3">
        <f t="shared" si="47"/>
        <v>0.12655874507556164</v>
      </c>
    </row>
    <row r="715" spans="1:13" x14ac:dyDescent="0.2">
      <c r="A715" s="1" t="s">
        <v>19</v>
      </c>
      <c r="B715" s="1" t="s">
        <v>77</v>
      </c>
      <c r="C715" s="2">
        <v>0</v>
      </c>
      <c r="D715" s="2">
        <v>0</v>
      </c>
      <c r="E715" s="3" t="str">
        <f t="shared" si="44"/>
        <v/>
      </c>
      <c r="F715" s="2">
        <v>315.63033000000001</v>
      </c>
      <c r="G715" s="2">
        <v>117.75727999999999</v>
      </c>
      <c r="H715" s="3">
        <f t="shared" si="45"/>
        <v>-0.62691392807528989</v>
      </c>
      <c r="I715" s="2">
        <v>155.12491</v>
      </c>
      <c r="J715" s="3">
        <f t="shared" si="46"/>
        <v>-0.2408873597412563</v>
      </c>
      <c r="K715" s="2">
        <v>3665.7117400000002</v>
      </c>
      <c r="L715" s="2">
        <v>2490.2416800000001</v>
      </c>
      <c r="M715" s="3">
        <f t="shared" si="47"/>
        <v>-0.32066625620704159</v>
      </c>
    </row>
    <row r="716" spans="1:13" x14ac:dyDescent="0.2">
      <c r="A716" s="1" t="s">
        <v>18</v>
      </c>
      <c r="B716" s="1" t="s">
        <v>77</v>
      </c>
      <c r="C716" s="2">
        <v>0</v>
      </c>
      <c r="D716" s="2">
        <v>0</v>
      </c>
      <c r="E716" s="3" t="str">
        <f t="shared" si="44"/>
        <v/>
      </c>
      <c r="F716" s="2">
        <v>0.13632</v>
      </c>
      <c r="G716" s="2">
        <v>12.95871</v>
      </c>
      <c r="H716" s="3">
        <f t="shared" si="45"/>
        <v>94.060959507042256</v>
      </c>
      <c r="I716" s="2">
        <v>0.66435</v>
      </c>
      <c r="J716" s="3">
        <f t="shared" si="46"/>
        <v>18.505847821178595</v>
      </c>
      <c r="K716" s="2">
        <v>217.84751</v>
      </c>
      <c r="L716" s="2">
        <v>191.07569000000001</v>
      </c>
      <c r="M716" s="3">
        <f t="shared" si="47"/>
        <v>-0.1228924764850422</v>
      </c>
    </row>
    <row r="717" spans="1:13" x14ac:dyDescent="0.2">
      <c r="A717" s="1" t="s">
        <v>17</v>
      </c>
      <c r="B717" s="1" t="s">
        <v>77</v>
      </c>
      <c r="C717" s="2">
        <v>1.1957100000000001</v>
      </c>
      <c r="D717" s="2">
        <v>0</v>
      </c>
      <c r="E717" s="3">
        <f t="shared" si="44"/>
        <v>-1</v>
      </c>
      <c r="F717" s="2">
        <v>3307.9796000000001</v>
      </c>
      <c r="G717" s="2">
        <v>3831.7584400000001</v>
      </c>
      <c r="H717" s="3">
        <f t="shared" si="45"/>
        <v>0.15833798975060187</v>
      </c>
      <c r="I717" s="2">
        <v>4357.34584</v>
      </c>
      <c r="J717" s="3">
        <f t="shared" si="46"/>
        <v>-0.12062099711598739</v>
      </c>
      <c r="K717" s="2">
        <v>38431.322160000003</v>
      </c>
      <c r="L717" s="2">
        <v>40746.311679999999</v>
      </c>
      <c r="M717" s="3">
        <f t="shared" si="47"/>
        <v>6.0237051183460899E-2</v>
      </c>
    </row>
    <row r="718" spans="1:13" x14ac:dyDescent="0.2">
      <c r="A718" s="1" t="s">
        <v>16</v>
      </c>
      <c r="B718" s="1" t="s">
        <v>77</v>
      </c>
      <c r="C718" s="2">
        <v>0</v>
      </c>
      <c r="D718" s="2">
        <v>0</v>
      </c>
      <c r="E718" s="3" t="str">
        <f t="shared" si="44"/>
        <v/>
      </c>
      <c r="F718" s="2">
        <v>70.084819999999993</v>
      </c>
      <c r="G718" s="2">
        <v>91.009829999999994</v>
      </c>
      <c r="H718" s="3">
        <f t="shared" si="45"/>
        <v>0.29856693646355947</v>
      </c>
      <c r="I718" s="2">
        <v>259.16073999999998</v>
      </c>
      <c r="J718" s="3">
        <f t="shared" si="46"/>
        <v>-0.64882863816487024</v>
      </c>
      <c r="K718" s="2">
        <v>354.99543</v>
      </c>
      <c r="L718" s="2">
        <v>734.14445999999998</v>
      </c>
      <c r="M718" s="3">
        <f t="shared" si="47"/>
        <v>1.068039185743884</v>
      </c>
    </row>
    <row r="719" spans="1:13" x14ac:dyDescent="0.2">
      <c r="A719" s="1" t="s">
        <v>15</v>
      </c>
      <c r="B719" s="1" t="s">
        <v>77</v>
      </c>
      <c r="C719" s="2">
        <v>0</v>
      </c>
      <c r="D719" s="2">
        <v>0</v>
      </c>
      <c r="E719" s="3" t="str">
        <f t="shared" si="44"/>
        <v/>
      </c>
      <c r="F719" s="2">
        <v>370.36162999999999</v>
      </c>
      <c r="G719" s="2">
        <v>436.32290999999998</v>
      </c>
      <c r="H719" s="3">
        <f t="shared" si="45"/>
        <v>0.17809965897385216</v>
      </c>
      <c r="I719" s="2">
        <v>335.38614000000001</v>
      </c>
      <c r="J719" s="3">
        <f t="shared" si="46"/>
        <v>0.3009568910629401</v>
      </c>
      <c r="K719" s="2">
        <v>3855.4591399999999</v>
      </c>
      <c r="L719" s="2">
        <v>4020.7902899999999</v>
      </c>
      <c r="M719" s="3">
        <f t="shared" si="47"/>
        <v>4.288235045333666E-2</v>
      </c>
    </row>
    <row r="720" spans="1:13" x14ac:dyDescent="0.2">
      <c r="A720" s="1" t="s">
        <v>14</v>
      </c>
      <c r="B720" s="1" t="s">
        <v>77</v>
      </c>
      <c r="C720" s="2">
        <v>0</v>
      </c>
      <c r="D720" s="2">
        <v>0</v>
      </c>
      <c r="E720" s="3" t="str">
        <f t="shared" si="44"/>
        <v/>
      </c>
      <c r="F720" s="2">
        <v>3.0518299999999998</v>
      </c>
      <c r="G720" s="2">
        <v>32.142420000000001</v>
      </c>
      <c r="H720" s="3">
        <f t="shared" si="45"/>
        <v>9.5321790532238051</v>
      </c>
      <c r="I720" s="2">
        <v>3.1863999999999999</v>
      </c>
      <c r="J720" s="3">
        <f t="shared" si="46"/>
        <v>9.0873776048204871</v>
      </c>
      <c r="K720" s="2">
        <v>57.804580000000001</v>
      </c>
      <c r="L720" s="2">
        <v>167.67774</v>
      </c>
      <c r="M720" s="3">
        <f t="shared" si="47"/>
        <v>1.9007691086069651</v>
      </c>
    </row>
    <row r="721" spans="1:13" x14ac:dyDescent="0.2">
      <c r="A721" s="1" t="s">
        <v>13</v>
      </c>
      <c r="B721" s="1" t="s">
        <v>77</v>
      </c>
      <c r="C721" s="2">
        <v>0</v>
      </c>
      <c r="D721" s="2">
        <v>0</v>
      </c>
      <c r="E721" s="3" t="str">
        <f t="shared" si="44"/>
        <v/>
      </c>
      <c r="F721" s="2">
        <v>3935.5305899999998</v>
      </c>
      <c r="G721" s="2">
        <v>4975.2253199999996</v>
      </c>
      <c r="H721" s="3">
        <f t="shared" si="45"/>
        <v>0.26418159031511923</v>
      </c>
      <c r="I721" s="2">
        <v>3326.4186199999999</v>
      </c>
      <c r="J721" s="3">
        <f t="shared" si="46"/>
        <v>0.49567023527543852</v>
      </c>
      <c r="K721" s="2">
        <v>30258.159319999999</v>
      </c>
      <c r="L721" s="2">
        <v>34895.131609999997</v>
      </c>
      <c r="M721" s="3">
        <f t="shared" si="47"/>
        <v>0.15324700491397891</v>
      </c>
    </row>
    <row r="722" spans="1:13" x14ac:dyDescent="0.2">
      <c r="A722" s="1" t="s">
        <v>12</v>
      </c>
      <c r="B722" s="1" t="s">
        <v>77</v>
      </c>
      <c r="C722" s="2">
        <v>0</v>
      </c>
      <c r="D722" s="2">
        <v>0</v>
      </c>
      <c r="E722" s="3" t="str">
        <f t="shared" si="44"/>
        <v/>
      </c>
      <c r="F722" s="2">
        <v>7625.5376100000003</v>
      </c>
      <c r="G722" s="2">
        <v>5335.0581199999997</v>
      </c>
      <c r="H722" s="3">
        <f t="shared" si="45"/>
        <v>-0.30036957486070293</v>
      </c>
      <c r="I722" s="2">
        <v>4174.5694400000002</v>
      </c>
      <c r="J722" s="3">
        <f t="shared" si="46"/>
        <v>0.27799002907471082</v>
      </c>
      <c r="K722" s="2">
        <v>42698.523840000002</v>
      </c>
      <c r="L722" s="2">
        <v>41468.59777</v>
      </c>
      <c r="M722" s="3">
        <f t="shared" si="47"/>
        <v>-2.8804885026208038E-2</v>
      </c>
    </row>
    <row r="723" spans="1:13" x14ac:dyDescent="0.2">
      <c r="A723" s="1" t="s">
        <v>11</v>
      </c>
      <c r="B723" s="1" t="s">
        <v>77</v>
      </c>
      <c r="C723" s="2">
        <v>21.895700000000001</v>
      </c>
      <c r="D723" s="2">
        <v>0</v>
      </c>
      <c r="E723" s="3">
        <f t="shared" si="44"/>
        <v>-1</v>
      </c>
      <c r="F723" s="2">
        <v>2779.7633599999999</v>
      </c>
      <c r="G723" s="2">
        <v>3714.30584</v>
      </c>
      <c r="H723" s="3">
        <f t="shared" si="45"/>
        <v>0.33619497740268089</v>
      </c>
      <c r="I723" s="2">
        <v>4577.83223</v>
      </c>
      <c r="J723" s="3">
        <f t="shared" si="46"/>
        <v>-0.18863216182127318</v>
      </c>
      <c r="K723" s="2">
        <v>42167.584499999997</v>
      </c>
      <c r="L723" s="2">
        <v>43554.996550000003</v>
      </c>
      <c r="M723" s="3">
        <f t="shared" si="47"/>
        <v>3.2902336390646436E-2</v>
      </c>
    </row>
    <row r="724" spans="1:13" x14ac:dyDescent="0.2">
      <c r="A724" s="1" t="s">
        <v>10</v>
      </c>
      <c r="B724" s="1" t="s">
        <v>77</v>
      </c>
      <c r="C724" s="2">
        <v>0</v>
      </c>
      <c r="D724" s="2">
        <v>0</v>
      </c>
      <c r="E724" s="3" t="str">
        <f t="shared" si="44"/>
        <v/>
      </c>
      <c r="F724" s="2">
        <v>3714.5694199999998</v>
      </c>
      <c r="G724" s="2">
        <v>5911.4314299999996</v>
      </c>
      <c r="H724" s="3">
        <f t="shared" si="45"/>
        <v>0.5914176749993274</v>
      </c>
      <c r="I724" s="2">
        <v>6631.36697</v>
      </c>
      <c r="J724" s="3">
        <f t="shared" si="46"/>
        <v>-0.10856517868140247</v>
      </c>
      <c r="K724" s="2">
        <v>53109.018730000003</v>
      </c>
      <c r="L724" s="2">
        <v>65373.67856</v>
      </c>
      <c r="M724" s="3">
        <f t="shared" si="47"/>
        <v>0.23093365539951094</v>
      </c>
    </row>
    <row r="725" spans="1:13" x14ac:dyDescent="0.2">
      <c r="A725" s="1" t="s">
        <v>28</v>
      </c>
      <c r="B725" s="1" t="s">
        <v>77</v>
      </c>
      <c r="C725" s="2">
        <v>0</v>
      </c>
      <c r="D725" s="2">
        <v>0</v>
      </c>
      <c r="E725" s="3" t="str">
        <f t="shared" si="44"/>
        <v/>
      </c>
      <c r="F725" s="2">
        <v>610.51887999999997</v>
      </c>
      <c r="G725" s="2">
        <v>867.75211999999999</v>
      </c>
      <c r="H725" s="3">
        <f t="shared" si="45"/>
        <v>0.42133543847161614</v>
      </c>
      <c r="I725" s="2">
        <v>912.46200999999996</v>
      </c>
      <c r="J725" s="3">
        <f t="shared" si="46"/>
        <v>-4.8999179702834961E-2</v>
      </c>
      <c r="K725" s="2">
        <v>5910.2126799999996</v>
      </c>
      <c r="L725" s="2">
        <v>7001.1107499999998</v>
      </c>
      <c r="M725" s="3">
        <f t="shared" si="47"/>
        <v>0.18457847950067352</v>
      </c>
    </row>
    <row r="726" spans="1:13" x14ac:dyDescent="0.2">
      <c r="A726" s="1" t="s">
        <v>9</v>
      </c>
      <c r="B726" s="1" t="s">
        <v>77</v>
      </c>
      <c r="C726" s="2">
        <v>0</v>
      </c>
      <c r="D726" s="2">
        <v>0</v>
      </c>
      <c r="E726" s="3" t="str">
        <f t="shared" si="44"/>
        <v/>
      </c>
      <c r="F726" s="2">
        <v>5067.5856400000002</v>
      </c>
      <c r="G726" s="2">
        <v>5180.8978800000004</v>
      </c>
      <c r="H726" s="3">
        <f t="shared" si="45"/>
        <v>2.2360202283626451E-2</v>
      </c>
      <c r="I726" s="2">
        <v>5198.3089799999998</v>
      </c>
      <c r="J726" s="3">
        <f t="shared" si="46"/>
        <v>-3.34937766627319E-3</v>
      </c>
      <c r="K726" s="2">
        <v>64022.091119999997</v>
      </c>
      <c r="L726" s="2">
        <v>59451.368600000002</v>
      </c>
      <c r="M726" s="3">
        <f t="shared" si="47"/>
        <v>-7.1392896421218821E-2</v>
      </c>
    </row>
    <row r="727" spans="1:13" x14ac:dyDescent="0.2">
      <c r="A727" s="1" t="s">
        <v>8</v>
      </c>
      <c r="B727" s="1" t="s">
        <v>77</v>
      </c>
      <c r="C727" s="2">
        <v>0</v>
      </c>
      <c r="D727" s="2">
        <v>0</v>
      </c>
      <c r="E727" s="3" t="str">
        <f t="shared" si="44"/>
        <v/>
      </c>
      <c r="F727" s="2">
        <v>6865.4664000000002</v>
      </c>
      <c r="G727" s="2">
        <v>6347.7257200000004</v>
      </c>
      <c r="H727" s="3">
        <f t="shared" si="45"/>
        <v>-7.5412309934252963E-2</v>
      </c>
      <c r="I727" s="2">
        <v>6900.5801600000004</v>
      </c>
      <c r="J727" s="3">
        <f t="shared" si="46"/>
        <v>-8.0117095545775063E-2</v>
      </c>
      <c r="K727" s="2">
        <v>71609.66519</v>
      </c>
      <c r="L727" s="2">
        <v>72440.193580000006</v>
      </c>
      <c r="M727" s="3">
        <f t="shared" si="47"/>
        <v>1.159799292171515E-2</v>
      </c>
    </row>
    <row r="728" spans="1:13" x14ac:dyDescent="0.2">
      <c r="A728" s="1" t="s">
        <v>7</v>
      </c>
      <c r="B728" s="1" t="s">
        <v>77</v>
      </c>
      <c r="C728" s="2">
        <v>0</v>
      </c>
      <c r="D728" s="2">
        <v>0</v>
      </c>
      <c r="E728" s="3" t="str">
        <f t="shared" si="44"/>
        <v/>
      </c>
      <c r="F728" s="2">
        <v>265.85645</v>
      </c>
      <c r="G728" s="2">
        <v>290.97464000000002</v>
      </c>
      <c r="H728" s="3">
        <f t="shared" si="45"/>
        <v>9.448027309474738E-2</v>
      </c>
      <c r="I728" s="2">
        <v>304.10534000000001</v>
      </c>
      <c r="J728" s="3">
        <f t="shared" si="46"/>
        <v>-4.3178130314975638E-2</v>
      </c>
      <c r="K728" s="2">
        <v>3302.0681199999999</v>
      </c>
      <c r="L728" s="2">
        <v>3557.3626599999998</v>
      </c>
      <c r="M728" s="3">
        <f t="shared" si="47"/>
        <v>7.7313529195151665E-2</v>
      </c>
    </row>
    <row r="729" spans="1:13" x14ac:dyDescent="0.2">
      <c r="A729" s="1" t="s">
        <v>6</v>
      </c>
      <c r="B729" s="1" t="s">
        <v>77</v>
      </c>
      <c r="C729" s="2">
        <v>0</v>
      </c>
      <c r="D729" s="2">
        <v>0</v>
      </c>
      <c r="E729" s="3" t="str">
        <f t="shared" si="44"/>
        <v/>
      </c>
      <c r="F729" s="2">
        <v>975.10693000000003</v>
      </c>
      <c r="G729" s="2">
        <v>1180.8884399999999</v>
      </c>
      <c r="H729" s="3">
        <f t="shared" si="45"/>
        <v>0.21103481440748229</v>
      </c>
      <c r="I729" s="2">
        <v>839.84502999999995</v>
      </c>
      <c r="J729" s="3">
        <f t="shared" si="46"/>
        <v>0.40607897626065603</v>
      </c>
      <c r="K729" s="2">
        <v>7756.6129499999997</v>
      </c>
      <c r="L729" s="2">
        <v>11598.77403</v>
      </c>
      <c r="M729" s="3">
        <f t="shared" si="47"/>
        <v>0.49534005432100381</v>
      </c>
    </row>
    <row r="730" spans="1:13" x14ac:dyDescent="0.2">
      <c r="A730" s="1" t="s">
        <v>5</v>
      </c>
      <c r="B730" s="1" t="s">
        <v>77</v>
      </c>
      <c r="C730" s="2">
        <v>0</v>
      </c>
      <c r="D730" s="2">
        <v>0</v>
      </c>
      <c r="E730" s="3" t="str">
        <f t="shared" si="44"/>
        <v/>
      </c>
      <c r="F730" s="2">
        <v>0.90459999999999996</v>
      </c>
      <c r="G730" s="2">
        <v>0.74184000000000005</v>
      </c>
      <c r="H730" s="3">
        <f t="shared" si="45"/>
        <v>-0.17992482865354842</v>
      </c>
      <c r="I730" s="2">
        <v>13.55739</v>
      </c>
      <c r="J730" s="3">
        <f t="shared" si="46"/>
        <v>-0.94528150329820115</v>
      </c>
      <c r="K730" s="2">
        <v>49.350969999999997</v>
      </c>
      <c r="L730" s="2">
        <v>85.996449999999996</v>
      </c>
      <c r="M730" s="3">
        <f t="shared" si="47"/>
        <v>0.74254832275839777</v>
      </c>
    </row>
    <row r="731" spans="1:13" x14ac:dyDescent="0.2">
      <c r="A731" s="1" t="s">
        <v>4</v>
      </c>
      <c r="B731" s="1" t="s">
        <v>77</v>
      </c>
      <c r="C731" s="2">
        <v>0</v>
      </c>
      <c r="D731" s="2">
        <v>0</v>
      </c>
      <c r="E731" s="3" t="str">
        <f t="shared" si="44"/>
        <v/>
      </c>
      <c r="F731" s="2">
        <v>3147.3138300000001</v>
      </c>
      <c r="G731" s="2">
        <v>4252.3273499999996</v>
      </c>
      <c r="H731" s="3">
        <f t="shared" si="45"/>
        <v>0.35109734195143782</v>
      </c>
      <c r="I731" s="2">
        <v>2825.6852399999998</v>
      </c>
      <c r="J731" s="3">
        <f t="shared" si="46"/>
        <v>0.50488359064366284</v>
      </c>
      <c r="K731" s="2">
        <v>51287.14903</v>
      </c>
      <c r="L731" s="2">
        <v>32693.09503</v>
      </c>
      <c r="M731" s="3">
        <f t="shared" si="47"/>
        <v>-0.36254801352135135</v>
      </c>
    </row>
    <row r="732" spans="1:13" x14ac:dyDescent="0.2">
      <c r="A732" s="1" t="s">
        <v>24</v>
      </c>
      <c r="B732" s="1" t="s">
        <v>77</v>
      </c>
      <c r="C732" s="2">
        <v>0</v>
      </c>
      <c r="D732" s="2">
        <v>0</v>
      </c>
      <c r="E732" s="3" t="str">
        <f t="shared" si="44"/>
        <v/>
      </c>
      <c r="F732" s="2">
        <v>28325.038280000001</v>
      </c>
      <c r="G732" s="2">
        <v>38371.881589999997</v>
      </c>
      <c r="H732" s="3">
        <f t="shared" si="45"/>
        <v>0.3546983135798254</v>
      </c>
      <c r="I732" s="2">
        <v>27833.08106</v>
      </c>
      <c r="J732" s="3">
        <f t="shared" si="46"/>
        <v>0.37864297191106577</v>
      </c>
      <c r="K732" s="2">
        <v>294788.05684999999</v>
      </c>
      <c r="L732" s="2">
        <v>319122.11408999999</v>
      </c>
      <c r="M732" s="3">
        <f t="shared" si="47"/>
        <v>8.2547636088195153E-2</v>
      </c>
    </row>
    <row r="733" spans="1:13" x14ac:dyDescent="0.2">
      <c r="A733" s="1" t="s">
        <v>3</v>
      </c>
      <c r="B733" s="1" t="s">
        <v>77</v>
      </c>
      <c r="C733" s="2">
        <v>0</v>
      </c>
      <c r="D733" s="2">
        <v>0</v>
      </c>
      <c r="E733" s="3" t="str">
        <f t="shared" si="44"/>
        <v/>
      </c>
      <c r="F733" s="2">
        <v>0</v>
      </c>
      <c r="G733" s="2">
        <v>0</v>
      </c>
      <c r="H733" s="3" t="str">
        <f t="shared" si="45"/>
        <v/>
      </c>
      <c r="I733" s="2">
        <v>0</v>
      </c>
      <c r="J733" s="3" t="str">
        <f t="shared" si="46"/>
        <v/>
      </c>
      <c r="K733" s="2">
        <v>489.32</v>
      </c>
      <c r="L733" s="2">
        <v>0</v>
      </c>
      <c r="M733" s="3">
        <f t="shared" si="47"/>
        <v>-1</v>
      </c>
    </row>
    <row r="734" spans="1:13" x14ac:dyDescent="0.2">
      <c r="A734" s="1" t="s">
        <v>2</v>
      </c>
      <c r="B734" s="1" t="s">
        <v>77</v>
      </c>
      <c r="C734" s="2">
        <v>0</v>
      </c>
      <c r="D734" s="2">
        <v>0</v>
      </c>
      <c r="E734" s="3" t="str">
        <f t="shared" si="44"/>
        <v/>
      </c>
      <c r="F734" s="2">
        <v>85.179450000000003</v>
      </c>
      <c r="G734" s="2">
        <v>62.108080000000001</v>
      </c>
      <c r="H734" s="3">
        <f t="shared" si="45"/>
        <v>-0.27085605741760488</v>
      </c>
      <c r="I734" s="2">
        <v>113.77916999999999</v>
      </c>
      <c r="J734" s="3">
        <f t="shared" si="46"/>
        <v>-0.45413488250968959</v>
      </c>
      <c r="K734" s="2">
        <v>691.00333999999998</v>
      </c>
      <c r="L734" s="2">
        <v>832.43772999999999</v>
      </c>
      <c r="M734" s="3">
        <f t="shared" si="47"/>
        <v>0.20467974872596129</v>
      </c>
    </row>
    <row r="735" spans="1:13" x14ac:dyDescent="0.2">
      <c r="A735" s="1" t="s">
        <v>26</v>
      </c>
      <c r="B735" s="1" t="s">
        <v>77</v>
      </c>
      <c r="C735" s="2">
        <v>0</v>
      </c>
      <c r="D735" s="2">
        <v>0</v>
      </c>
      <c r="E735" s="3" t="str">
        <f t="shared" si="44"/>
        <v/>
      </c>
      <c r="F735" s="2">
        <v>0.59711000000000003</v>
      </c>
      <c r="G735" s="2">
        <v>42.845280000000002</v>
      </c>
      <c r="H735" s="3">
        <f t="shared" si="45"/>
        <v>70.754417109075376</v>
      </c>
      <c r="I735" s="2">
        <v>237.10292999999999</v>
      </c>
      <c r="J735" s="3">
        <f t="shared" si="46"/>
        <v>-0.81929670797404319</v>
      </c>
      <c r="K735" s="2">
        <v>52.097499999999997</v>
      </c>
      <c r="L735" s="2">
        <v>491.49948000000001</v>
      </c>
      <c r="M735" s="3">
        <f t="shared" si="47"/>
        <v>8.4342239070972695</v>
      </c>
    </row>
    <row r="736" spans="1:13" x14ac:dyDescent="0.2">
      <c r="A736" s="1" t="s">
        <v>30</v>
      </c>
      <c r="B736" s="1" t="s">
        <v>77</v>
      </c>
      <c r="C736" s="2">
        <v>0</v>
      </c>
      <c r="D736" s="2">
        <v>0</v>
      </c>
      <c r="E736" s="3" t="str">
        <f t="shared" si="44"/>
        <v/>
      </c>
      <c r="F736" s="2">
        <v>0</v>
      </c>
      <c r="G736" s="2">
        <v>0</v>
      </c>
      <c r="H736" s="3" t="str">
        <f t="shared" si="45"/>
        <v/>
      </c>
      <c r="I736" s="2">
        <v>10.77997</v>
      </c>
      <c r="J736" s="3">
        <f t="shared" si="46"/>
        <v>-1</v>
      </c>
      <c r="K736" s="2">
        <v>35.672310000000003</v>
      </c>
      <c r="L736" s="2">
        <v>25.796769999999999</v>
      </c>
      <c r="M736" s="3">
        <f t="shared" si="47"/>
        <v>-0.27684049617196094</v>
      </c>
    </row>
    <row r="737" spans="1:13" x14ac:dyDescent="0.2">
      <c r="A737" s="6" t="s">
        <v>0</v>
      </c>
      <c r="B737" s="6" t="s">
        <v>77</v>
      </c>
      <c r="C737" s="5">
        <v>81.759630000000001</v>
      </c>
      <c r="D737" s="5">
        <v>0</v>
      </c>
      <c r="E737" s="4">
        <f t="shared" si="44"/>
        <v>-1</v>
      </c>
      <c r="F737" s="5">
        <v>77316.405150000006</v>
      </c>
      <c r="G737" s="5">
        <v>92935.671409999995</v>
      </c>
      <c r="H737" s="4">
        <f t="shared" si="45"/>
        <v>0.20201749201475883</v>
      </c>
      <c r="I737" s="5">
        <v>83742.596600000004</v>
      </c>
      <c r="J737" s="4">
        <f t="shared" si="46"/>
        <v>0.10977776165588815</v>
      </c>
      <c r="K737" s="5">
        <v>855652.59478000004</v>
      </c>
      <c r="L737" s="5">
        <v>888758.04527</v>
      </c>
      <c r="M737" s="4">
        <f t="shared" si="47"/>
        <v>3.8690294042188711E-2</v>
      </c>
    </row>
    <row r="738" spans="1:13" x14ac:dyDescent="0.2">
      <c r="A738" s="1" t="s">
        <v>22</v>
      </c>
      <c r="B738" s="1" t="s">
        <v>76</v>
      </c>
      <c r="C738" s="2">
        <v>94.293480000000002</v>
      </c>
      <c r="D738" s="2">
        <v>0</v>
      </c>
      <c r="E738" s="3">
        <f t="shared" si="44"/>
        <v>-1</v>
      </c>
      <c r="F738" s="2">
        <v>13043.044099999999</v>
      </c>
      <c r="G738" s="2">
        <v>21557.021110000001</v>
      </c>
      <c r="H738" s="3">
        <f t="shared" si="45"/>
        <v>0.65275996498394129</v>
      </c>
      <c r="I738" s="2">
        <v>13135.837519999999</v>
      </c>
      <c r="J738" s="3">
        <f t="shared" si="46"/>
        <v>0.64108463409191163</v>
      </c>
      <c r="K738" s="2">
        <v>182685.09464</v>
      </c>
      <c r="L738" s="2">
        <v>187213.43684000001</v>
      </c>
      <c r="M738" s="3">
        <f t="shared" si="47"/>
        <v>2.4787693866998639E-2</v>
      </c>
    </row>
    <row r="739" spans="1:13" x14ac:dyDescent="0.2">
      <c r="A739" s="1" t="s">
        <v>21</v>
      </c>
      <c r="B739" s="1" t="s">
        <v>76</v>
      </c>
      <c r="C739" s="2">
        <v>3.2341299999999999</v>
      </c>
      <c r="D739" s="2">
        <v>0</v>
      </c>
      <c r="E739" s="3">
        <f t="shared" si="44"/>
        <v>-1</v>
      </c>
      <c r="F739" s="2">
        <v>3734.6736599999999</v>
      </c>
      <c r="G739" s="2">
        <v>5085.1687700000002</v>
      </c>
      <c r="H739" s="3">
        <f t="shared" si="45"/>
        <v>0.36160993782787454</v>
      </c>
      <c r="I739" s="2">
        <v>5120.6586799999995</v>
      </c>
      <c r="J739" s="3">
        <f t="shared" si="46"/>
        <v>-6.9307314191070502E-3</v>
      </c>
      <c r="K739" s="2">
        <v>62535.02865</v>
      </c>
      <c r="L739" s="2">
        <v>59942.498829999997</v>
      </c>
      <c r="M739" s="3">
        <f t="shared" si="47"/>
        <v>-4.1457242060446431E-2</v>
      </c>
    </row>
    <row r="740" spans="1:13" x14ac:dyDescent="0.2">
      <c r="A740" s="1" t="s">
        <v>20</v>
      </c>
      <c r="B740" s="1" t="s">
        <v>76</v>
      </c>
      <c r="C740" s="2">
        <v>151.04237000000001</v>
      </c>
      <c r="D740" s="2">
        <v>0</v>
      </c>
      <c r="E740" s="3">
        <f t="shared" si="44"/>
        <v>-1</v>
      </c>
      <c r="F740" s="2">
        <v>4612.6162000000004</v>
      </c>
      <c r="G740" s="2">
        <v>5779.5955100000001</v>
      </c>
      <c r="H740" s="3">
        <f t="shared" si="45"/>
        <v>0.25299727083298196</v>
      </c>
      <c r="I740" s="2">
        <v>5663.9881599999999</v>
      </c>
      <c r="J740" s="3">
        <f t="shared" si="46"/>
        <v>2.0410944856212421E-2</v>
      </c>
      <c r="K740" s="2">
        <v>51371.489739999997</v>
      </c>
      <c r="L740" s="2">
        <v>60818.228940000001</v>
      </c>
      <c r="M740" s="3">
        <f t="shared" si="47"/>
        <v>0.18389069983782025</v>
      </c>
    </row>
    <row r="741" spans="1:13" x14ac:dyDescent="0.2">
      <c r="A741" s="1" t="s">
        <v>19</v>
      </c>
      <c r="B741" s="1" t="s">
        <v>76</v>
      </c>
      <c r="C741" s="2">
        <v>5.3932599999999997</v>
      </c>
      <c r="D741" s="2">
        <v>0</v>
      </c>
      <c r="E741" s="3">
        <f t="shared" si="44"/>
        <v>-1</v>
      </c>
      <c r="F741" s="2">
        <v>5577.7434700000003</v>
      </c>
      <c r="G741" s="2">
        <v>10119.08504</v>
      </c>
      <c r="H741" s="3">
        <f t="shared" si="45"/>
        <v>0.81418975154122664</v>
      </c>
      <c r="I741" s="2">
        <v>7890.9626099999996</v>
      </c>
      <c r="J741" s="3">
        <f t="shared" si="46"/>
        <v>0.28236383064042947</v>
      </c>
      <c r="K741" s="2">
        <v>113008.50161000001</v>
      </c>
      <c r="L741" s="2">
        <v>119974.29588000001</v>
      </c>
      <c r="M741" s="3">
        <f t="shared" si="47"/>
        <v>6.1639559597378213E-2</v>
      </c>
    </row>
    <row r="742" spans="1:13" x14ac:dyDescent="0.2">
      <c r="A742" s="1" t="s">
        <v>18</v>
      </c>
      <c r="B742" s="1" t="s">
        <v>76</v>
      </c>
      <c r="C742" s="2">
        <v>0</v>
      </c>
      <c r="D742" s="2">
        <v>0</v>
      </c>
      <c r="E742" s="3" t="str">
        <f t="shared" si="44"/>
        <v/>
      </c>
      <c r="F742" s="2">
        <v>26.415369999999999</v>
      </c>
      <c r="G742" s="2">
        <v>14.381119999999999</v>
      </c>
      <c r="H742" s="3">
        <f t="shared" si="45"/>
        <v>-0.45557756715124564</v>
      </c>
      <c r="I742" s="2">
        <v>97.911659999999998</v>
      </c>
      <c r="J742" s="3">
        <f t="shared" si="46"/>
        <v>-0.85312147705390762</v>
      </c>
      <c r="K742" s="2">
        <v>193.72315</v>
      </c>
      <c r="L742" s="2">
        <v>589.45568000000003</v>
      </c>
      <c r="M742" s="3">
        <f t="shared" si="47"/>
        <v>2.042773566298091</v>
      </c>
    </row>
    <row r="743" spans="1:13" x14ac:dyDescent="0.2">
      <c r="A743" s="1" t="s">
        <v>17</v>
      </c>
      <c r="B743" s="1" t="s">
        <v>76</v>
      </c>
      <c r="C743" s="2">
        <v>57.539050000000003</v>
      </c>
      <c r="D743" s="2">
        <v>0</v>
      </c>
      <c r="E743" s="3">
        <f t="shared" si="44"/>
        <v>-1</v>
      </c>
      <c r="F743" s="2">
        <v>1644.68164</v>
      </c>
      <c r="G743" s="2">
        <v>1905.0205699999999</v>
      </c>
      <c r="H743" s="3">
        <f t="shared" si="45"/>
        <v>0.15829138215466432</v>
      </c>
      <c r="I743" s="2">
        <v>2570.4711699999998</v>
      </c>
      <c r="J743" s="3">
        <f t="shared" si="46"/>
        <v>-0.25888273238248372</v>
      </c>
      <c r="K743" s="2">
        <v>24546.026979999999</v>
      </c>
      <c r="L743" s="2">
        <v>23817.219679999998</v>
      </c>
      <c r="M743" s="3">
        <f t="shared" si="47"/>
        <v>-2.9691456812698469E-2</v>
      </c>
    </row>
    <row r="744" spans="1:13" x14ac:dyDescent="0.2">
      <c r="A744" s="1" t="s">
        <v>16</v>
      </c>
      <c r="B744" s="1" t="s">
        <v>76</v>
      </c>
      <c r="C744" s="2">
        <v>0</v>
      </c>
      <c r="D744" s="2">
        <v>0</v>
      </c>
      <c r="E744" s="3" t="str">
        <f t="shared" si="44"/>
        <v/>
      </c>
      <c r="F744" s="2">
        <v>1644.28108</v>
      </c>
      <c r="G744" s="2">
        <v>1022.12841</v>
      </c>
      <c r="H744" s="3">
        <f t="shared" si="45"/>
        <v>-0.37837367197584004</v>
      </c>
      <c r="I744" s="2">
        <v>851.40691000000004</v>
      </c>
      <c r="J744" s="3">
        <f t="shared" si="46"/>
        <v>0.20051693026545903</v>
      </c>
      <c r="K744" s="2">
        <v>8269.1188600000005</v>
      </c>
      <c r="L744" s="2">
        <v>9890.7242700000006</v>
      </c>
      <c r="M744" s="3">
        <f t="shared" si="47"/>
        <v>0.19610377326224571</v>
      </c>
    </row>
    <row r="745" spans="1:13" x14ac:dyDescent="0.2">
      <c r="A745" s="1" t="s">
        <v>15</v>
      </c>
      <c r="B745" s="1" t="s">
        <v>76</v>
      </c>
      <c r="C745" s="2">
        <v>0</v>
      </c>
      <c r="D745" s="2">
        <v>0</v>
      </c>
      <c r="E745" s="3" t="str">
        <f t="shared" si="44"/>
        <v/>
      </c>
      <c r="F745" s="2">
        <v>0</v>
      </c>
      <c r="G745" s="2">
        <v>0.23613999999999999</v>
      </c>
      <c r="H745" s="3" t="str">
        <f t="shared" si="45"/>
        <v/>
      </c>
      <c r="I745" s="2">
        <v>0</v>
      </c>
      <c r="J745" s="3" t="str">
        <f t="shared" si="46"/>
        <v/>
      </c>
      <c r="K745" s="2">
        <v>5.7300399999999998</v>
      </c>
      <c r="L745" s="2">
        <v>5.3276399999999997</v>
      </c>
      <c r="M745" s="3">
        <f t="shared" si="47"/>
        <v>-7.0226385854199935E-2</v>
      </c>
    </row>
    <row r="746" spans="1:13" x14ac:dyDescent="0.2">
      <c r="A746" s="1" t="s">
        <v>14</v>
      </c>
      <c r="B746" s="1" t="s">
        <v>76</v>
      </c>
      <c r="C746" s="2">
        <v>1947.4408900000001</v>
      </c>
      <c r="D746" s="2">
        <v>0</v>
      </c>
      <c r="E746" s="3">
        <f t="shared" si="44"/>
        <v>-1</v>
      </c>
      <c r="F746" s="2">
        <v>115304.00143</v>
      </c>
      <c r="G746" s="2">
        <v>135063.35735999999</v>
      </c>
      <c r="H746" s="3">
        <f t="shared" si="45"/>
        <v>0.1713674780141583</v>
      </c>
      <c r="I746" s="2">
        <v>143558.74356</v>
      </c>
      <c r="J746" s="3">
        <f t="shared" si="46"/>
        <v>-5.9177072669554187E-2</v>
      </c>
      <c r="K746" s="2">
        <v>1303573.3746199999</v>
      </c>
      <c r="L746" s="2">
        <v>1478921.6083</v>
      </c>
      <c r="M746" s="3">
        <f t="shared" si="47"/>
        <v>0.13451351269821332</v>
      </c>
    </row>
    <row r="747" spans="1:13" x14ac:dyDescent="0.2">
      <c r="A747" s="1" t="s">
        <v>13</v>
      </c>
      <c r="B747" s="1" t="s">
        <v>76</v>
      </c>
      <c r="C747" s="2">
        <v>86.541039999999995</v>
      </c>
      <c r="D747" s="2">
        <v>0</v>
      </c>
      <c r="E747" s="3">
        <f t="shared" si="44"/>
        <v>-1</v>
      </c>
      <c r="F747" s="2">
        <v>13111.756719999999</v>
      </c>
      <c r="G747" s="2">
        <v>17149.13523</v>
      </c>
      <c r="H747" s="3">
        <f t="shared" si="45"/>
        <v>0.30792048664551497</v>
      </c>
      <c r="I747" s="2">
        <v>12529.886860000001</v>
      </c>
      <c r="J747" s="3">
        <f t="shared" si="46"/>
        <v>0.36865842617831901</v>
      </c>
      <c r="K747" s="2">
        <v>137252.46488000001</v>
      </c>
      <c r="L747" s="2">
        <v>194255.04222999999</v>
      </c>
      <c r="M747" s="3">
        <f t="shared" si="47"/>
        <v>0.41531186634671657</v>
      </c>
    </row>
    <row r="748" spans="1:13" x14ac:dyDescent="0.2">
      <c r="A748" s="1" t="s">
        <v>12</v>
      </c>
      <c r="B748" s="1" t="s">
        <v>76</v>
      </c>
      <c r="C748" s="2">
        <v>1454.9503</v>
      </c>
      <c r="D748" s="2">
        <v>0</v>
      </c>
      <c r="E748" s="3">
        <f t="shared" si="44"/>
        <v>-1</v>
      </c>
      <c r="F748" s="2">
        <v>156964.28260999999</v>
      </c>
      <c r="G748" s="2">
        <v>119771.03528</v>
      </c>
      <c r="H748" s="3">
        <f t="shared" si="45"/>
        <v>-0.23695357129374384</v>
      </c>
      <c r="I748" s="2">
        <v>127334.48331</v>
      </c>
      <c r="J748" s="3">
        <f t="shared" si="46"/>
        <v>-5.9398270078864113E-2</v>
      </c>
      <c r="K748" s="2">
        <v>1603771.4597400001</v>
      </c>
      <c r="L748" s="2">
        <v>1446562.02841</v>
      </c>
      <c r="M748" s="3">
        <f t="shared" si="47"/>
        <v>-9.8024834134089467E-2</v>
      </c>
    </row>
    <row r="749" spans="1:13" x14ac:dyDescent="0.2">
      <c r="A749" s="1" t="s">
        <v>11</v>
      </c>
      <c r="B749" s="1" t="s">
        <v>76</v>
      </c>
      <c r="C749" s="2">
        <v>113.3475</v>
      </c>
      <c r="D749" s="2">
        <v>0</v>
      </c>
      <c r="E749" s="3">
        <f t="shared" si="44"/>
        <v>-1</v>
      </c>
      <c r="F749" s="2">
        <v>9734.9444600000006</v>
      </c>
      <c r="G749" s="2">
        <v>9243.3565699999999</v>
      </c>
      <c r="H749" s="3">
        <f t="shared" si="45"/>
        <v>-5.0497246493792614E-2</v>
      </c>
      <c r="I749" s="2">
        <v>7600.4545799999996</v>
      </c>
      <c r="J749" s="3">
        <f t="shared" si="46"/>
        <v>0.21615838535805065</v>
      </c>
      <c r="K749" s="2">
        <v>94191.119080000004</v>
      </c>
      <c r="L749" s="2">
        <v>87780.491550000006</v>
      </c>
      <c r="M749" s="3">
        <f t="shared" si="47"/>
        <v>-6.8059787298579755E-2</v>
      </c>
    </row>
    <row r="750" spans="1:13" x14ac:dyDescent="0.2">
      <c r="A750" s="1" t="s">
        <v>10</v>
      </c>
      <c r="B750" s="1" t="s">
        <v>76</v>
      </c>
      <c r="C750" s="2">
        <v>868.86293999999998</v>
      </c>
      <c r="D750" s="2">
        <v>0</v>
      </c>
      <c r="E750" s="3">
        <f t="shared" si="44"/>
        <v>-1</v>
      </c>
      <c r="F750" s="2">
        <v>52662.110009999997</v>
      </c>
      <c r="G750" s="2">
        <v>66312.913109999994</v>
      </c>
      <c r="H750" s="3">
        <f t="shared" si="45"/>
        <v>0.25921489088469585</v>
      </c>
      <c r="I750" s="2">
        <v>71724.746429999999</v>
      </c>
      <c r="J750" s="3">
        <f t="shared" si="46"/>
        <v>-7.545280519439268E-2</v>
      </c>
      <c r="K750" s="2">
        <v>666057.76528000005</v>
      </c>
      <c r="L750" s="2">
        <v>756109.90437999996</v>
      </c>
      <c r="M750" s="3">
        <f t="shared" si="47"/>
        <v>0.13520169539971261</v>
      </c>
    </row>
    <row r="751" spans="1:13" x14ac:dyDescent="0.2">
      <c r="A751" s="1" t="s">
        <v>28</v>
      </c>
      <c r="B751" s="1" t="s">
        <v>76</v>
      </c>
      <c r="C751" s="2">
        <v>183.56056000000001</v>
      </c>
      <c r="D751" s="2">
        <v>0</v>
      </c>
      <c r="E751" s="3">
        <f t="shared" si="44"/>
        <v>-1</v>
      </c>
      <c r="F751" s="2">
        <v>9506.2302799999998</v>
      </c>
      <c r="G751" s="2">
        <v>9195.0385499999993</v>
      </c>
      <c r="H751" s="3">
        <f t="shared" si="45"/>
        <v>-3.2735555612902756E-2</v>
      </c>
      <c r="I751" s="2">
        <v>8996.2271899999996</v>
      </c>
      <c r="J751" s="3">
        <f t="shared" si="46"/>
        <v>2.2099415210522277E-2</v>
      </c>
      <c r="K751" s="2">
        <v>112925.68382000001</v>
      </c>
      <c r="L751" s="2">
        <v>82036.75705</v>
      </c>
      <c r="M751" s="3">
        <f t="shared" si="47"/>
        <v>-0.27353322756261533</v>
      </c>
    </row>
    <row r="752" spans="1:13" x14ac:dyDescent="0.2">
      <c r="A752" s="1" t="s">
        <v>9</v>
      </c>
      <c r="B752" s="1" t="s">
        <v>76</v>
      </c>
      <c r="C752" s="2">
        <v>0</v>
      </c>
      <c r="D752" s="2">
        <v>0</v>
      </c>
      <c r="E752" s="3" t="str">
        <f t="shared" si="44"/>
        <v/>
      </c>
      <c r="F752" s="2">
        <v>413.52327000000002</v>
      </c>
      <c r="G752" s="2">
        <v>488.24810000000002</v>
      </c>
      <c r="H752" s="3">
        <f t="shared" si="45"/>
        <v>0.1807028417046519</v>
      </c>
      <c r="I752" s="2">
        <v>406.90372000000002</v>
      </c>
      <c r="J752" s="3">
        <f t="shared" si="46"/>
        <v>0.19991063242184159</v>
      </c>
      <c r="K752" s="2">
        <v>4783.8559599999999</v>
      </c>
      <c r="L752" s="2">
        <v>8555.8190400000003</v>
      </c>
      <c r="M752" s="3">
        <f t="shared" si="47"/>
        <v>0.78847756110115008</v>
      </c>
    </row>
    <row r="753" spans="1:13" x14ac:dyDescent="0.2">
      <c r="A753" s="1" t="s">
        <v>8</v>
      </c>
      <c r="B753" s="1" t="s">
        <v>76</v>
      </c>
      <c r="C753" s="2">
        <v>27.650130000000001</v>
      </c>
      <c r="D753" s="2">
        <v>0</v>
      </c>
      <c r="E753" s="3">
        <f t="shared" si="44"/>
        <v>-1</v>
      </c>
      <c r="F753" s="2">
        <v>6804.0267800000001</v>
      </c>
      <c r="G753" s="2">
        <v>8151.5885399999997</v>
      </c>
      <c r="H753" s="3">
        <f t="shared" si="45"/>
        <v>0.19805356498023663</v>
      </c>
      <c r="I753" s="2">
        <v>8763.2469600000004</v>
      </c>
      <c r="J753" s="3">
        <f t="shared" si="46"/>
        <v>-6.9798149338016646E-2</v>
      </c>
      <c r="K753" s="2">
        <v>88732.900500000003</v>
      </c>
      <c r="L753" s="2">
        <v>94523.839080000005</v>
      </c>
      <c r="M753" s="3">
        <f t="shared" si="47"/>
        <v>6.5262586339099871E-2</v>
      </c>
    </row>
    <row r="754" spans="1:13" x14ac:dyDescent="0.2">
      <c r="A754" s="1" t="s">
        <v>7</v>
      </c>
      <c r="B754" s="1" t="s">
        <v>76</v>
      </c>
      <c r="C754" s="2">
        <v>9.6968099999999993</v>
      </c>
      <c r="D754" s="2">
        <v>0</v>
      </c>
      <c r="E754" s="3">
        <f t="shared" si="44"/>
        <v>-1</v>
      </c>
      <c r="F754" s="2">
        <v>9537.2234700000008</v>
      </c>
      <c r="G754" s="2">
        <v>11461.24972</v>
      </c>
      <c r="H754" s="3">
        <f t="shared" si="45"/>
        <v>0.20173861460331266</v>
      </c>
      <c r="I754" s="2">
        <v>12132.808279999999</v>
      </c>
      <c r="J754" s="3">
        <f t="shared" si="46"/>
        <v>-5.5350628189436701E-2</v>
      </c>
      <c r="K754" s="2">
        <v>140360.25834</v>
      </c>
      <c r="L754" s="2">
        <v>136950.52825999999</v>
      </c>
      <c r="M754" s="3">
        <f t="shared" si="47"/>
        <v>-2.4292703079389355E-2</v>
      </c>
    </row>
    <row r="755" spans="1:13" x14ac:dyDescent="0.2">
      <c r="A755" s="1" t="s">
        <v>6</v>
      </c>
      <c r="B755" s="1" t="s">
        <v>76</v>
      </c>
      <c r="C755" s="2">
        <v>252.50362999999999</v>
      </c>
      <c r="D755" s="2">
        <v>0</v>
      </c>
      <c r="E755" s="3">
        <f t="shared" si="44"/>
        <v>-1</v>
      </c>
      <c r="F755" s="2">
        <v>29087.59244</v>
      </c>
      <c r="G755" s="2">
        <v>33465.543709999998</v>
      </c>
      <c r="H755" s="3">
        <f t="shared" si="45"/>
        <v>0.15050923444525544</v>
      </c>
      <c r="I755" s="2">
        <v>26398.048490000001</v>
      </c>
      <c r="J755" s="3">
        <f t="shared" si="46"/>
        <v>0.26772794294537627</v>
      </c>
      <c r="K755" s="2">
        <v>267127.41587000003</v>
      </c>
      <c r="L755" s="2">
        <v>297168.90328999999</v>
      </c>
      <c r="M755" s="3">
        <f t="shared" si="47"/>
        <v>0.11246126617950702</v>
      </c>
    </row>
    <row r="756" spans="1:13" x14ac:dyDescent="0.2">
      <c r="A756" s="1" t="s">
        <v>5</v>
      </c>
      <c r="B756" s="1" t="s">
        <v>76</v>
      </c>
      <c r="C756" s="2">
        <v>0</v>
      </c>
      <c r="D756" s="2">
        <v>0</v>
      </c>
      <c r="E756" s="3" t="str">
        <f t="shared" si="44"/>
        <v/>
      </c>
      <c r="F756" s="2">
        <v>1.8600000000000001E-3</v>
      </c>
      <c r="G756" s="2">
        <v>1.3459700000000001</v>
      </c>
      <c r="H756" s="3">
        <f t="shared" si="45"/>
        <v>722.63978494623655</v>
      </c>
      <c r="I756" s="2">
        <v>0.39740999999999999</v>
      </c>
      <c r="J756" s="3">
        <f t="shared" si="46"/>
        <v>2.3868548853828542</v>
      </c>
      <c r="K756" s="2">
        <v>15.24507</v>
      </c>
      <c r="L756" s="2">
        <v>510.952</v>
      </c>
      <c r="M756" s="3">
        <f t="shared" si="47"/>
        <v>32.515884151401075</v>
      </c>
    </row>
    <row r="757" spans="1:13" x14ac:dyDescent="0.2">
      <c r="A757" s="1" t="s">
        <v>4</v>
      </c>
      <c r="B757" s="1" t="s">
        <v>76</v>
      </c>
      <c r="C757" s="2">
        <v>19.534079999999999</v>
      </c>
      <c r="D757" s="2">
        <v>0</v>
      </c>
      <c r="E757" s="3">
        <f t="shared" si="44"/>
        <v>-1</v>
      </c>
      <c r="F757" s="2">
        <v>2657.5370899999998</v>
      </c>
      <c r="G757" s="2">
        <v>2627.3870900000002</v>
      </c>
      <c r="H757" s="3">
        <f t="shared" si="45"/>
        <v>-1.134509095412084E-2</v>
      </c>
      <c r="I757" s="2">
        <v>2248.2770300000002</v>
      </c>
      <c r="J757" s="3">
        <f t="shared" si="46"/>
        <v>0.16862248510362621</v>
      </c>
      <c r="K757" s="2">
        <v>23843.99915</v>
      </c>
      <c r="L757" s="2">
        <v>30224.487580000001</v>
      </c>
      <c r="M757" s="3">
        <f t="shared" si="47"/>
        <v>0.26759304887829605</v>
      </c>
    </row>
    <row r="758" spans="1:13" x14ac:dyDescent="0.2">
      <c r="A758" s="1" t="s">
        <v>24</v>
      </c>
      <c r="B758" s="1" t="s">
        <v>76</v>
      </c>
      <c r="C758" s="2">
        <v>0</v>
      </c>
      <c r="D758" s="2">
        <v>0</v>
      </c>
      <c r="E758" s="3" t="str">
        <f t="shared" si="44"/>
        <v/>
      </c>
      <c r="F758" s="2">
        <v>482.82808</v>
      </c>
      <c r="G758" s="2">
        <v>339.26150000000001</v>
      </c>
      <c r="H758" s="3">
        <f t="shared" si="45"/>
        <v>-0.29734513369644944</v>
      </c>
      <c r="I758" s="2">
        <v>613.46897000000001</v>
      </c>
      <c r="J758" s="3">
        <f t="shared" si="46"/>
        <v>-0.44697854889058197</v>
      </c>
      <c r="K758" s="2">
        <v>7553.6474099999996</v>
      </c>
      <c r="L758" s="2">
        <v>4587.4854299999997</v>
      </c>
      <c r="M758" s="3">
        <f t="shared" si="47"/>
        <v>-0.39267943272983663</v>
      </c>
    </row>
    <row r="759" spans="1:13" x14ac:dyDescent="0.2">
      <c r="A759" s="1" t="s">
        <v>3</v>
      </c>
      <c r="B759" s="1" t="s">
        <v>76</v>
      </c>
      <c r="C759" s="2">
        <v>0</v>
      </c>
      <c r="D759" s="2">
        <v>0</v>
      </c>
      <c r="E759" s="3" t="str">
        <f t="shared" si="44"/>
        <v/>
      </c>
      <c r="F759" s="2">
        <v>7557.6661100000001</v>
      </c>
      <c r="G759" s="2">
        <v>8676.4121599999999</v>
      </c>
      <c r="H759" s="3">
        <f t="shared" si="45"/>
        <v>0.14802798029403808</v>
      </c>
      <c r="I759" s="2">
        <v>8058.0728399999998</v>
      </c>
      <c r="J759" s="3">
        <f t="shared" si="46"/>
        <v>7.6735384784633043E-2</v>
      </c>
      <c r="K759" s="2">
        <v>43659.435400000002</v>
      </c>
      <c r="L759" s="2">
        <v>73987.385850000006</v>
      </c>
      <c r="M759" s="3">
        <f t="shared" si="47"/>
        <v>0.69464825122314799</v>
      </c>
    </row>
    <row r="760" spans="1:13" x14ac:dyDescent="0.2">
      <c r="A760" s="1" t="s">
        <v>27</v>
      </c>
      <c r="B760" s="1" t="s">
        <v>76</v>
      </c>
      <c r="C760" s="2">
        <v>0</v>
      </c>
      <c r="D760" s="2">
        <v>0</v>
      </c>
      <c r="E760" s="3" t="str">
        <f t="shared" si="44"/>
        <v/>
      </c>
      <c r="F760" s="2">
        <v>0</v>
      </c>
      <c r="G760" s="2">
        <v>0</v>
      </c>
      <c r="H760" s="3" t="str">
        <f t="shared" si="45"/>
        <v/>
      </c>
      <c r="I760" s="2">
        <v>0</v>
      </c>
      <c r="J760" s="3" t="str">
        <f t="shared" si="46"/>
        <v/>
      </c>
      <c r="K760" s="2">
        <v>574.83551</v>
      </c>
      <c r="L760" s="2">
        <v>276.65825999999998</v>
      </c>
      <c r="M760" s="3">
        <f t="shared" si="47"/>
        <v>-0.51871751973012248</v>
      </c>
    </row>
    <row r="761" spans="1:13" x14ac:dyDescent="0.2">
      <c r="A761" s="1" t="s">
        <v>2</v>
      </c>
      <c r="B761" s="1" t="s">
        <v>76</v>
      </c>
      <c r="C761" s="2">
        <v>1554.4867200000001</v>
      </c>
      <c r="D761" s="2">
        <v>0</v>
      </c>
      <c r="E761" s="3">
        <f t="shared" si="44"/>
        <v>-1</v>
      </c>
      <c r="F761" s="2">
        <v>105411.3722</v>
      </c>
      <c r="G761" s="2">
        <v>118727.7629</v>
      </c>
      <c r="H761" s="3">
        <f t="shared" si="45"/>
        <v>0.12632783751960308</v>
      </c>
      <c r="I761" s="2">
        <v>118328.96823</v>
      </c>
      <c r="J761" s="3">
        <f t="shared" si="46"/>
        <v>3.3702201241614382E-3</v>
      </c>
      <c r="K761" s="2">
        <v>1294570.8016900001</v>
      </c>
      <c r="L761" s="2">
        <v>1375855.04195</v>
      </c>
      <c r="M761" s="3">
        <f t="shared" si="47"/>
        <v>6.2788562938301373E-2</v>
      </c>
    </row>
    <row r="762" spans="1:13" x14ac:dyDescent="0.2">
      <c r="A762" s="1" t="s">
        <v>34</v>
      </c>
      <c r="B762" s="1" t="s">
        <v>76</v>
      </c>
      <c r="C762" s="2">
        <v>0</v>
      </c>
      <c r="D762" s="2">
        <v>0</v>
      </c>
      <c r="E762" s="3" t="str">
        <f t="shared" si="44"/>
        <v/>
      </c>
      <c r="F762" s="2">
        <v>0</v>
      </c>
      <c r="G762" s="2">
        <v>0</v>
      </c>
      <c r="H762" s="3" t="str">
        <f t="shared" si="45"/>
        <v/>
      </c>
      <c r="I762" s="2">
        <v>0</v>
      </c>
      <c r="J762" s="3" t="str">
        <f t="shared" si="46"/>
        <v/>
      </c>
      <c r="K762" s="2">
        <v>0</v>
      </c>
      <c r="L762" s="2">
        <v>197.07041000000001</v>
      </c>
      <c r="M762" s="3" t="str">
        <f t="shared" si="47"/>
        <v/>
      </c>
    </row>
    <row r="763" spans="1:13" x14ac:dyDescent="0.2">
      <c r="A763" s="1" t="s">
        <v>26</v>
      </c>
      <c r="B763" s="1" t="s">
        <v>76</v>
      </c>
      <c r="C763" s="2">
        <v>11.429869999999999</v>
      </c>
      <c r="D763" s="2">
        <v>11.15</v>
      </c>
      <c r="E763" s="3">
        <f t="shared" si="44"/>
        <v>-2.4485842796112212E-2</v>
      </c>
      <c r="F763" s="2">
        <v>330.28944000000001</v>
      </c>
      <c r="G763" s="2">
        <v>1432.36679</v>
      </c>
      <c r="H763" s="3">
        <f t="shared" si="45"/>
        <v>3.3367017425685788</v>
      </c>
      <c r="I763" s="2">
        <v>1460.28827</v>
      </c>
      <c r="J763" s="3">
        <f t="shared" si="46"/>
        <v>-1.9120526113655556E-2</v>
      </c>
      <c r="K763" s="2">
        <v>1014.55842</v>
      </c>
      <c r="L763" s="2">
        <v>10973.28333</v>
      </c>
      <c r="M763" s="3">
        <f t="shared" si="47"/>
        <v>9.8158220499515458</v>
      </c>
    </row>
    <row r="764" spans="1:13" x14ac:dyDescent="0.2">
      <c r="A764" s="1" t="s">
        <v>30</v>
      </c>
      <c r="B764" s="1" t="s">
        <v>76</v>
      </c>
      <c r="C764" s="2">
        <v>0</v>
      </c>
      <c r="D764" s="2">
        <v>0</v>
      </c>
      <c r="E764" s="3" t="str">
        <f t="shared" si="44"/>
        <v/>
      </c>
      <c r="F764" s="2">
        <v>1158.7318</v>
      </c>
      <c r="G764" s="2">
        <v>1230.0604900000001</v>
      </c>
      <c r="H764" s="3">
        <f t="shared" si="45"/>
        <v>6.1557549382868393E-2</v>
      </c>
      <c r="I764" s="2">
        <v>891.65227000000004</v>
      </c>
      <c r="J764" s="3">
        <f t="shared" si="46"/>
        <v>0.37952936518627389</v>
      </c>
      <c r="K764" s="2">
        <v>19156.129819999998</v>
      </c>
      <c r="L764" s="2">
        <v>11126.44054</v>
      </c>
      <c r="M764" s="3">
        <f t="shared" si="47"/>
        <v>-0.41917074876035687</v>
      </c>
    </row>
    <row r="765" spans="1:13" x14ac:dyDescent="0.2">
      <c r="A765" s="6" t="s">
        <v>0</v>
      </c>
      <c r="B765" s="6" t="s">
        <v>76</v>
      </c>
      <c r="C765" s="5">
        <v>6841.5067600000002</v>
      </c>
      <c r="D765" s="5">
        <v>11.15</v>
      </c>
      <c r="E765" s="4">
        <f t="shared" si="44"/>
        <v>-0.99837024205469027</v>
      </c>
      <c r="F765" s="5">
        <v>551007.57357000001</v>
      </c>
      <c r="G765" s="5">
        <v>588818.69973999995</v>
      </c>
      <c r="H765" s="4">
        <f t="shared" si="45"/>
        <v>6.8621790305022801E-2</v>
      </c>
      <c r="I765" s="5">
        <v>586377.91110999999</v>
      </c>
      <c r="J765" s="4">
        <f t="shared" si="46"/>
        <v>4.1624839267557778E-3</v>
      </c>
      <c r="K765" s="5">
        <v>6251779.6642300002</v>
      </c>
      <c r="L765" s="5">
        <v>6552854.9146999996</v>
      </c>
      <c r="M765" s="4">
        <f t="shared" si="47"/>
        <v>4.8158327170841009E-2</v>
      </c>
    </row>
    <row r="766" spans="1:13" x14ac:dyDescent="0.2">
      <c r="A766" s="1" t="s">
        <v>22</v>
      </c>
      <c r="B766" s="1" t="s">
        <v>75</v>
      </c>
      <c r="C766" s="2">
        <v>0</v>
      </c>
      <c r="D766" s="2">
        <v>0</v>
      </c>
      <c r="E766" s="3" t="str">
        <f t="shared" si="44"/>
        <v/>
      </c>
      <c r="F766" s="2">
        <v>2.9413200000000002</v>
      </c>
      <c r="G766" s="2">
        <v>1.61795</v>
      </c>
      <c r="H766" s="3">
        <f t="shared" si="45"/>
        <v>-0.44992384371642669</v>
      </c>
      <c r="I766" s="2">
        <v>85.241630000000001</v>
      </c>
      <c r="J766" s="3">
        <f t="shared" si="46"/>
        <v>-0.98101925080503505</v>
      </c>
      <c r="K766" s="2">
        <v>17.754670000000001</v>
      </c>
      <c r="L766" s="2">
        <v>364.68565999999998</v>
      </c>
      <c r="M766" s="3">
        <f t="shared" si="47"/>
        <v>19.540266870631783</v>
      </c>
    </row>
    <row r="767" spans="1:13" x14ac:dyDescent="0.2">
      <c r="A767" s="1" t="s">
        <v>21</v>
      </c>
      <c r="B767" s="1" t="s">
        <v>75</v>
      </c>
      <c r="C767" s="2">
        <v>0</v>
      </c>
      <c r="D767" s="2">
        <v>0</v>
      </c>
      <c r="E767" s="3" t="str">
        <f t="shared" si="44"/>
        <v/>
      </c>
      <c r="F767" s="2">
        <v>0</v>
      </c>
      <c r="G767" s="2">
        <v>3.4169999999999998</v>
      </c>
      <c r="H767" s="3" t="str">
        <f t="shared" si="45"/>
        <v/>
      </c>
      <c r="I767" s="2">
        <v>0</v>
      </c>
      <c r="J767" s="3" t="str">
        <f t="shared" si="46"/>
        <v/>
      </c>
      <c r="K767" s="2">
        <v>40.531599999999997</v>
      </c>
      <c r="L767" s="2">
        <v>26.269169999999999</v>
      </c>
      <c r="M767" s="3">
        <f t="shared" si="47"/>
        <v>-0.3518842088641948</v>
      </c>
    </row>
    <row r="768" spans="1:13" x14ac:dyDescent="0.2">
      <c r="A768" s="1" t="s">
        <v>20</v>
      </c>
      <c r="B768" s="1" t="s">
        <v>75</v>
      </c>
      <c r="C768" s="2">
        <v>0</v>
      </c>
      <c r="D768" s="2">
        <v>0</v>
      </c>
      <c r="E768" s="3" t="str">
        <f t="shared" si="44"/>
        <v/>
      </c>
      <c r="F768" s="2">
        <v>26.373709999999999</v>
      </c>
      <c r="G768" s="2">
        <v>29.90842</v>
      </c>
      <c r="H768" s="3">
        <f t="shared" si="45"/>
        <v>0.13402399586557978</v>
      </c>
      <c r="I768" s="2">
        <v>4.3970099999999999</v>
      </c>
      <c r="J768" s="3">
        <f t="shared" si="46"/>
        <v>5.801990443505928</v>
      </c>
      <c r="K768" s="2">
        <v>46.428229999999999</v>
      </c>
      <c r="L768" s="2">
        <v>167.58646999999999</v>
      </c>
      <c r="M768" s="3">
        <f t="shared" si="47"/>
        <v>2.6095812827669715</v>
      </c>
    </row>
    <row r="769" spans="1:13" x14ac:dyDescent="0.2">
      <c r="A769" s="1" t="s">
        <v>19</v>
      </c>
      <c r="B769" s="1" t="s">
        <v>75</v>
      </c>
      <c r="C769" s="2">
        <v>0</v>
      </c>
      <c r="D769" s="2">
        <v>0</v>
      </c>
      <c r="E769" s="3" t="str">
        <f t="shared" si="44"/>
        <v/>
      </c>
      <c r="F769" s="2">
        <v>0</v>
      </c>
      <c r="G769" s="2">
        <v>0</v>
      </c>
      <c r="H769" s="3" t="str">
        <f t="shared" si="45"/>
        <v/>
      </c>
      <c r="I769" s="2">
        <v>0.06</v>
      </c>
      <c r="J769" s="3">
        <f t="shared" si="46"/>
        <v>-1</v>
      </c>
      <c r="K769" s="2">
        <v>1.09283</v>
      </c>
      <c r="L769" s="2">
        <v>3.7334999999999998</v>
      </c>
      <c r="M769" s="3">
        <f t="shared" si="47"/>
        <v>2.4163593605592819</v>
      </c>
    </row>
    <row r="770" spans="1:13" x14ac:dyDescent="0.2">
      <c r="A770" s="1" t="s">
        <v>18</v>
      </c>
      <c r="B770" s="1" t="s">
        <v>75</v>
      </c>
      <c r="C770" s="2">
        <v>0</v>
      </c>
      <c r="D770" s="2">
        <v>0</v>
      </c>
      <c r="E770" s="3" t="str">
        <f t="shared" si="44"/>
        <v/>
      </c>
      <c r="F770" s="2">
        <v>0</v>
      </c>
      <c r="G770" s="2">
        <v>0</v>
      </c>
      <c r="H770" s="3" t="str">
        <f t="shared" si="45"/>
        <v/>
      </c>
      <c r="I770" s="2">
        <v>0</v>
      </c>
      <c r="J770" s="3" t="str">
        <f t="shared" si="46"/>
        <v/>
      </c>
      <c r="K770" s="2">
        <v>1.27728</v>
      </c>
      <c r="L770" s="2">
        <v>3.4721199999999999</v>
      </c>
      <c r="M770" s="3">
        <f t="shared" si="47"/>
        <v>1.7183702868595767</v>
      </c>
    </row>
    <row r="771" spans="1:13" x14ac:dyDescent="0.2">
      <c r="A771" s="1" t="s">
        <v>17</v>
      </c>
      <c r="B771" s="1" t="s">
        <v>75</v>
      </c>
      <c r="C771" s="2">
        <v>0</v>
      </c>
      <c r="D771" s="2">
        <v>0</v>
      </c>
      <c r="E771" s="3" t="str">
        <f t="shared" si="44"/>
        <v/>
      </c>
      <c r="F771" s="2">
        <v>0</v>
      </c>
      <c r="G771" s="2">
        <v>3.3561200000000002</v>
      </c>
      <c r="H771" s="3" t="str">
        <f t="shared" si="45"/>
        <v/>
      </c>
      <c r="I771" s="2">
        <v>1.9635499999999999</v>
      </c>
      <c r="J771" s="3">
        <f t="shared" si="46"/>
        <v>0.70921035878892846</v>
      </c>
      <c r="K771" s="2">
        <v>20.799140000000001</v>
      </c>
      <c r="L771" s="2">
        <v>40.34948</v>
      </c>
      <c r="M771" s="3">
        <f t="shared" si="47"/>
        <v>0.93995905599943064</v>
      </c>
    </row>
    <row r="772" spans="1:13" x14ac:dyDescent="0.2">
      <c r="A772" s="1" t="s">
        <v>16</v>
      </c>
      <c r="B772" s="1" t="s">
        <v>75</v>
      </c>
      <c r="C772" s="2">
        <v>0</v>
      </c>
      <c r="D772" s="2">
        <v>0</v>
      </c>
      <c r="E772" s="3" t="str">
        <f t="shared" si="44"/>
        <v/>
      </c>
      <c r="F772" s="2">
        <v>13136.865460000001</v>
      </c>
      <c r="G772" s="2">
        <v>12358.79747</v>
      </c>
      <c r="H772" s="3">
        <f t="shared" si="45"/>
        <v>-5.9227826635593894E-2</v>
      </c>
      <c r="I772" s="2">
        <v>10916.91712</v>
      </c>
      <c r="J772" s="3">
        <f t="shared" si="46"/>
        <v>0.13207761258519102</v>
      </c>
      <c r="K772" s="2">
        <v>102760.56761</v>
      </c>
      <c r="L772" s="2">
        <v>100653.62729999999</v>
      </c>
      <c r="M772" s="3">
        <f t="shared" si="47"/>
        <v>-2.0503393071906073E-2</v>
      </c>
    </row>
    <row r="773" spans="1:13" x14ac:dyDescent="0.2">
      <c r="A773" s="1" t="s">
        <v>15</v>
      </c>
      <c r="B773" s="1" t="s">
        <v>75</v>
      </c>
      <c r="C773" s="2">
        <v>0</v>
      </c>
      <c r="D773" s="2">
        <v>0</v>
      </c>
      <c r="E773" s="3" t="str">
        <f t="shared" ref="E773:E836" si="48">IF(C773=0,"",(D773/C773-1))</f>
        <v/>
      </c>
      <c r="F773" s="2">
        <v>0</v>
      </c>
      <c r="G773" s="2">
        <v>0</v>
      </c>
      <c r="H773" s="3" t="str">
        <f t="shared" ref="H773:H836" si="49">IF(F773=0,"",(G773/F773-1))</f>
        <v/>
      </c>
      <c r="I773" s="2">
        <v>10</v>
      </c>
      <c r="J773" s="3">
        <f t="shared" ref="J773:J836" si="50">IF(I773=0,"",(G773/I773-1))</f>
        <v>-1</v>
      </c>
      <c r="K773" s="2">
        <v>0</v>
      </c>
      <c r="L773" s="2">
        <v>10</v>
      </c>
      <c r="M773" s="3" t="str">
        <f t="shared" ref="M773:M836" si="51">IF(K773=0,"",(L773/K773-1))</f>
        <v/>
      </c>
    </row>
    <row r="774" spans="1:13" x14ac:dyDescent="0.2">
      <c r="A774" s="1" t="s">
        <v>14</v>
      </c>
      <c r="B774" s="1" t="s">
        <v>75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0</v>
      </c>
      <c r="L774" s="2">
        <v>0.60355000000000003</v>
      </c>
      <c r="M774" s="3" t="str">
        <f t="shared" si="51"/>
        <v/>
      </c>
    </row>
    <row r="775" spans="1:13" x14ac:dyDescent="0.2">
      <c r="A775" s="1" t="s">
        <v>13</v>
      </c>
      <c r="B775" s="1" t="s">
        <v>75</v>
      </c>
      <c r="C775" s="2">
        <v>0</v>
      </c>
      <c r="D775" s="2">
        <v>0</v>
      </c>
      <c r="E775" s="3" t="str">
        <f t="shared" si="48"/>
        <v/>
      </c>
      <c r="F775" s="2">
        <v>2191.1674600000001</v>
      </c>
      <c r="G775" s="2">
        <v>706.77107000000001</v>
      </c>
      <c r="H775" s="3">
        <f t="shared" si="49"/>
        <v>-0.67744543358634945</v>
      </c>
      <c r="I775" s="2">
        <v>1557.72396</v>
      </c>
      <c r="J775" s="3">
        <f t="shared" si="50"/>
        <v>-0.54627964379516891</v>
      </c>
      <c r="K775" s="2">
        <v>32278.222320000001</v>
      </c>
      <c r="L775" s="2">
        <v>23868.674859999999</v>
      </c>
      <c r="M775" s="3">
        <f t="shared" si="51"/>
        <v>-0.26053316618955613</v>
      </c>
    </row>
    <row r="776" spans="1:13" x14ac:dyDescent="0.2">
      <c r="A776" s="1" t="s">
        <v>12</v>
      </c>
      <c r="B776" s="1" t="s">
        <v>75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1.73319</v>
      </c>
      <c r="H776" s="3" t="str">
        <f t="shared" si="49"/>
        <v/>
      </c>
      <c r="I776" s="2">
        <v>1.1252200000000001</v>
      </c>
      <c r="J776" s="3">
        <f t="shared" si="50"/>
        <v>0.54031211674161472</v>
      </c>
      <c r="K776" s="2">
        <v>50.898429999999998</v>
      </c>
      <c r="L776" s="2">
        <v>58.424149999999997</v>
      </c>
      <c r="M776" s="3">
        <f t="shared" si="51"/>
        <v>0.1478576058239911</v>
      </c>
    </row>
    <row r="777" spans="1:13" x14ac:dyDescent="0.2">
      <c r="A777" s="1" t="s">
        <v>11</v>
      </c>
      <c r="B777" s="1" t="s">
        <v>75</v>
      </c>
      <c r="C777" s="2">
        <v>0</v>
      </c>
      <c r="D777" s="2">
        <v>0</v>
      </c>
      <c r="E777" s="3" t="str">
        <f t="shared" si="48"/>
        <v/>
      </c>
      <c r="F777" s="2">
        <v>4.6632800000000003</v>
      </c>
      <c r="G777" s="2">
        <v>58.376510000000003</v>
      </c>
      <c r="H777" s="3">
        <f t="shared" si="49"/>
        <v>11.518336878763446</v>
      </c>
      <c r="I777" s="2">
        <v>19.286709999999999</v>
      </c>
      <c r="J777" s="3">
        <f t="shared" si="50"/>
        <v>2.0267738769339099</v>
      </c>
      <c r="K777" s="2">
        <v>24.430409999999998</v>
      </c>
      <c r="L777" s="2">
        <v>270.07979999999998</v>
      </c>
      <c r="M777" s="3">
        <f t="shared" si="51"/>
        <v>10.055066206420605</v>
      </c>
    </row>
    <row r="778" spans="1:13" x14ac:dyDescent="0.2">
      <c r="A778" s="1" t="s">
        <v>10</v>
      </c>
      <c r="B778" s="1" t="s">
        <v>75</v>
      </c>
      <c r="C778" s="2">
        <v>0</v>
      </c>
      <c r="D778" s="2">
        <v>0</v>
      </c>
      <c r="E778" s="3" t="str">
        <f t="shared" si="48"/>
        <v/>
      </c>
      <c r="F778" s="2">
        <v>59.386839999999999</v>
      </c>
      <c r="G778" s="2">
        <v>78.005260000000007</v>
      </c>
      <c r="H778" s="3">
        <f t="shared" si="49"/>
        <v>0.31351087210567208</v>
      </c>
      <c r="I778" s="2">
        <v>31.271889999999999</v>
      </c>
      <c r="J778" s="3">
        <f t="shared" si="50"/>
        <v>1.4944210279583361</v>
      </c>
      <c r="K778" s="2">
        <v>397.23603000000003</v>
      </c>
      <c r="L778" s="2">
        <v>475.03059000000002</v>
      </c>
      <c r="M778" s="3">
        <f t="shared" si="51"/>
        <v>0.19583963720511455</v>
      </c>
    </row>
    <row r="779" spans="1:13" x14ac:dyDescent="0.2">
      <c r="A779" s="1" t="s">
        <v>28</v>
      </c>
      <c r="B779" s="1" t="s">
        <v>75</v>
      </c>
      <c r="C779" s="2">
        <v>0</v>
      </c>
      <c r="D779" s="2">
        <v>0</v>
      </c>
      <c r="E779" s="3" t="str">
        <f t="shared" si="48"/>
        <v/>
      </c>
      <c r="F779" s="2">
        <v>258.87184999999999</v>
      </c>
      <c r="G779" s="2">
        <v>348.23606000000001</v>
      </c>
      <c r="H779" s="3">
        <f t="shared" si="49"/>
        <v>0.34520636368921531</v>
      </c>
      <c r="I779" s="2">
        <v>326.60255999999998</v>
      </c>
      <c r="J779" s="3">
        <f t="shared" si="50"/>
        <v>6.6237998869329129E-2</v>
      </c>
      <c r="K779" s="2">
        <v>1118.4302399999999</v>
      </c>
      <c r="L779" s="2">
        <v>2862.0747500000002</v>
      </c>
      <c r="M779" s="3">
        <f t="shared" si="51"/>
        <v>1.5590105199587598</v>
      </c>
    </row>
    <row r="780" spans="1:13" x14ac:dyDescent="0.2">
      <c r="A780" s="1" t="s">
        <v>9</v>
      </c>
      <c r="B780" s="1" t="s">
        <v>75</v>
      </c>
      <c r="C780" s="2">
        <v>0</v>
      </c>
      <c r="D780" s="2">
        <v>0</v>
      </c>
      <c r="E780" s="3" t="str">
        <f t="shared" si="48"/>
        <v/>
      </c>
      <c r="F780" s="2">
        <v>0</v>
      </c>
      <c r="G780" s="2">
        <v>0.35526000000000002</v>
      </c>
      <c r="H780" s="3" t="str">
        <f t="shared" si="49"/>
        <v/>
      </c>
      <c r="I780" s="2">
        <v>0.60836000000000001</v>
      </c>
      <c r="J780" s="3">
        <f t="shared" si="50"/>
        <v>-0.41603655730159772</v>
      </c>
      <c r="K780" s="2">
        <v>110.8289</v>
      </c>
      <c r="L780" s="2">
        <v>77.021050000000002</v>
      </c>
      <c r="M780" s="3">
        <f t="shared" si="51"/>
        <v>-0.30504543490010283</v>
      </c>
    </row>
    <row r="781" spans="1:13" x14ac:dyDescent="0.2">
      <c r="A781" s="1" t="s">
        <v>8</v>
      </c>
      <c r="B781" s="1" t="s">
        <v>75</v>
      </c>
      <c r="C781" s="2">
        <v>0</v>
      </c>
      <c r="D781" s="2">
        <v>0</v>
      </c>
      <c r="E781" s="3" t="str">
        <f t="shared" si="48"/>
        <v/>
      </c>
      <c r="F781" s="2">
        <v>2183.01622</v>
      </c>
      <c r="G781" s="2">
        <v>1379.05746</v>
      </c>
      <c r="H781" s="3">
        <f t="shared" si="49"/>
        <v>-0.3682788760955702</v>
      </c>
      <c r="I781" s="2">
        <v>833.22523999999999</v>
      </c>
      <c r="J781" s="3">
        <f t="shared" si="50"/>
        <v>0.65508363620861987</v>
      </c>
      <c r="K781" s="2">
        <v>13356.34614</v>
      </c>
      <c r="L781" s="2">
        <v>11543.406360000001</v>
      </c>
      <c r="M781" s="3">
        <f t="shared" si="51"/>
        <v>-0.13573620816628518</v>
      </c>
    </row>
    <row r="782" spans="1:13" x14ac:dyDescent="0.2">
      <c r="A782" s="1" t="s">
        <v>7</v>
      </c>
      <c r="B782" s="1" t="s">
        <v>75</v>
      </c>
      <c r="C782" s="2">
        <v>0</v>
      </c>
      <c r="D782" s="2">
        <v>0</v>
      </c>
      <c r="E782" s="3" t="str">
        <f t="shared" si="48"/>
        <v/>
      </c>
      <c r="F782" s="2">
        <v>679.91957000000002</v>
      </c>
      <c r="G782" s="2">
        <v>737.56197999999995</v>
      </c>
      <c r="H782" s="3">
        <f t="shared" si="49"/>
        <v>8.4778277524796053E-2</v>
      </c>
      <c r="I782" s="2">
        <v>520.29429000000005</v>
      </c>
      <c r="J782" s="3">
        <f t="shared" si="50"/>
        <v>0.41758615109921715</v>
      </c>
      <c r="K782" s="2">
        <v>9139.8038899999992</v>
      </c>
      <c r="L782" s="2">
        <v>10770.660449999999</v>
      </c>
      <c r="M782" s="3">
        <f t="shared" si="51"/>
        <v>0.17843452437577412</v>
      </c>
    </row>
    <row r="783" spans="1:13" x14ac:dyDescent="0.2">
      <c r="A783" s="1" t="s">
        <v>6</v>
      </c>
      <c r="B783" s="1" t="s">
        <v>75</v>
      </c>
      <c r="C783" s="2">
        <v>0</v>
      </c>
      <c r="D783" s="2">
        <v>0</v>
      </c>
      <c r="E783" s="3" t="str">
        <f t="shared" si="48"/>
        <v/>
      </c>
      <c r="F783" s="2">
        <v>3.9204599999999998</v>
      </c>
      <c r="G783" s="2">
        <v>7.8202299999999996</v>
      </c>
      <c r="H783" s="3">
        <f t="shared" si="49"/>
        <v>0.99472255806716547</v>
      </c>
      <c r="I783" s="2">
        <v>20.88701</v>
      </c>
      <c r="J783" s="3">
        <f t="shared" si="50"/>
        <v>-0.62559361057422769</v>
      </c>
      <c r="K783" s="2">
        <v>41.821420000000003</v>
      </c>
      <c r="L783" s="2">
        <v>75.510990000000007</v>
      </c>
      <c r="M783" s="3">
        <f t="shared" si="51"/>
        <v>0.80555777398280592</v>
      </c>
    </row>
    <row r="784" spans="1:13" x14ac:dyDescent="0.2">
      <c r="A784" s="1" t="s">
        <v>4</v>
      </c>
      <c r="B784" s="1" t="s">
        <v>75</v>
      </c>
      <c r="C784" s="2">
        <v>0</v>
      </c>
      <c r="D784" s="2">
        <v>0</v>
      </c>
      <c r="E784" s="3" t="str">
        <f t="shared" si="48"/>
        <v/>
      </c>
      <c r="F784" s="2">
        <v>5.4656200000000004</v>
      </c>
      <c r="G784" s="2">
        <v>1.1805000000000001</v>
      </c>
      <c r="H784" s="3">
        <f t="shared" si="49"/>
        <v>-0.7840135245406743</v>
      </c>
      <c r="I784" s="2">
        <v>0.63858999999999999</v>
      </c>
      <c r="J784" s="3">
        <f t="shared" si="50"/>
        <v>0.84860395558965873</v>
      </c>
      <c r="K784" s="2">
        <v>4755.6286700000001</v>
      </c>
      <c r="L784" s="2">
        <v>70.775819999999996</v>
      </c>
      <c r="M784" s="3">
        <f t="shared" si="51"/>
        <v>-0.98511746292420266</v>
      </c>
    </row>
    <row r="785" spans="1:13" x14ac:dyDescent="0.2">
      <c r="A785" s="1" t="s">
        <v>24</v>
      </c>
      <c r="B785" s="1" t="s">
        <v>75</v>
      </c>
      <c r="C785" s="2">
        <v>0</v>
      </c>
      <c r="D785" s="2">
        <v>0</v>
      </c>
      <c r="E785" s="3" t="str">
        <f t="shared" si="48"/>
        <v/>
      </c>
      <c r="F785" s="2">
        <v>198.97008</v>
      </c>
      <c r="G785" s="2">
        <v>512.54</v>
      </c>
      <c r="H785" s="3">
        <f t="shared" si="49"/>
        <v>1.5759651903441965</v>
      </c>
      <c r="I785" s="2">
        <v>102.75700000000001</v>
      </c>
      <c r="J785" s="3">
        <f t="shared" si="50"/>
        <v>3.9878840370972286</v>
      </c>
      <c r="K785" s="2">
        <v>2393.27709</v>
      </c>
      <c r="L785" s="2">
        <v>3174.56511</v>
      </c>
      <c r="M785" s="3">
        <f t="shared" si="51"/>
        <v>0.32645113399719206</v>
      </c>
    </row>
    <row r="786" spans="1:13" x14ac:dyDescent="0.2">
      <c r="A786" s="1" t="s">
        <v>2</v>
      </c>
      <c r="B786" s="1" t="s">
        <v>75</v>
      </c>
      <c r="C786" s="2">
        <v>0</v>
      </c>
      <c r="D786" s="2">
        <v>0</v>
      </c>
      <c r="E786" s="3" t="str">
        <f t="shared" si="48"/>
        <v/>
      </c>
      <c r="F786" s="2">
        <v>0.90268000000000004</v>
      </c>
      <c r="G786" s="2">
        <v>21.587769999999999</v>
      </c>
      <c r="H786" s="3">
        <f t="shared" si="49"/>
        <v>22.915196969025565</v>
      </c>
      <c r="I786" s="2">
        <v>62.517020000000002</v>
      </c>
      <c r="J786" s="3">
        <f t="shared" si="50"/>
        <v>-0.65468971489683936</v>
      </c>
      <c r="K786" s="2">
        <v>8.2185299999999994</v>
      </c>
      <c r="L786" s="2">
        <v>206.34974</v>
      </c>
      <c r="M786" s="3">
        <f t="shared" si="51"/>
        <v>24.107864788471904</v>
      </c>
    </row>
    <row r="787" spans="1:13" x14ac:dyDescent="0.2">
      <c r="A787" s="1" t="s">
        <v>26</v>
      </c>
      <c r="B787" s="1" t="s">
        <v>75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0</v>
      </c>
      <c r="H787" s="3" t="str">
        <f t="shared" si="49"/>
        <v/>
      </c>
      <c r="I787" s="2">
        <v>0</v>
      </c>
      <c r="J787" s="3" t="str">
        <f t="shared" si="50"/>
        <v/>
      </c>
      <c r="K787" s="2">
        <v>110.756</v>
      </c>
      <c r="L787" s="2">
        <v>0</v>
      </c>
      <c r="M787" s="3">
        <f t="shared" si="51"/>
        <v>-1</v>
      </c>
    </row>
    <row r="788" spans="1:13" x14ac:dyDescent="0.2">
      <c r="A788" s="1" t="s">
        <v>30</v>
      </c>
      <c r="B788" s="1" t="s">
        <v>75</v>
      </c>
      <c r="C788" s="2">
        <v>0</v>
      </c>
      <c r="D788" s="2">
        <v>0</v>
      </c>
      <c r="E788" s="3" t="str">
        <f t="shared" si="48"/>
        <v/>
      </c>
      <c r="F788" s="2">
        <v>0</v>
      </c>
      <c r="G788" s="2">
        <v>0</v>
      </c>
      <c r="H788" s="3" t="str">
        <f t="shared" si="49"/>
        <v/>
      </c>
      <c r="I788" s="2">
        <v>0</v>
      </c>
      <c r="J788" s="3" t="str">
        <f t="shared" si="50"/>
        <v/>
      </c>
      <c r="K788" s="2">
        <v>304.50927000000001</v>
      </c>
      <c r="L788" s="2">
        <v>66.053920000000005</v>
      </c>
      <c r="M788" s="3">
        <f t="shared" si="51"/>
        <v>-0.7830807580997452</v>
      </c>
    </row>
    <row r="789" spans="1:13" x14ac:dyDescent="0.2">
      <c r="A789" s="6" t="s">
        <v>0</v>
      </c>
      <c r="B789" s="6" t="s">
        <v>75</v>
      </c>
      <c r="C789" s="5">
        <v>0</v>
      </c>
      <c r="D789" s="5">
        <v>0</v>
      </c>
      <c r="E789" s="4" t="str">
        <f t="shared" si="48"/>
        <v/>
      </c>
      <c r="F789" s="5">
        <v>18752.464550000001</v>
      </c>
      <c r="G789" s="5">
        <v>16250.322249999999</v>
      </c>
      <c r="H789" s="4">
        <f t="shared" si="49"/>
        <v>-0.13343005093162552</v>
      </c>
      <c r="I789" s="5">
        <v>14495.517159999999</v>
      </c>
      <c r="J789" s="4">
        <f t="shared" si="50"/>
        <v>0.12105846729238046</v>
      </c>
      <c r="K789" s="5">
        <v>166978.85870000001</v>
      </c>
      <c r="L789" s="5">
        <v>154788.95483999999</v>
      </c>
      <c r="M789" s="4">
        <f t="shared" si="51"/>
        <v>-7.3002678033036617E-2</v>
      </c>
    </row>
    <row r="790" spans="1:13" x14ac:dyDescent="0.2">
      <c r="A790" s="1" t="s">
        <v>21</v>
      </c>
      <c r="B790" s="1" t="s">
        <v>74</v>
      </c>
      <c r="C790" s="2">
        <v>0</v>
      </c>
      <c r="D790" s="2">
        <v>0</v>
      </c>
      <c r="E790" s="3" t="str">
        <f t="shared" si="48"/>
        <v/>
      </c>
      <c r="F790" s="2">
        <v>0</v>
      </c>
      <c r="G790" s="2">
        <v>0</v>
      </c>
      <c r="H790" s="3" t="str">
        <f t="shared" si="49"/>
        <v/>
      </c>
      <c r="I790" s="2">
        <v>0</v>
      </c>
      <c r="J790" s="3" t="str">
        <f t="shared" si="50"/>
        <v/>
      </c>
      <c r="K790" s="2">
        <v>0</v>
      </c>
      <c r="L790" s="2">
        <v>2.65795</v>
      </c>
      <c r="M790" s="3" t="str">
        <f t="shared" si="51"/>
        <v/>
      </c>
    </row>
    <row r="791" spans="1:13" x14ac:dyDescent="0.2">
      <c r="A791" s="1" t="s">
        <v>13</v>
      </c>
      <c r="B791" s="1" t="s">
        <v>74</v>
      </c>
      <c r="C791" s="2">
        <v>0</v>
      </c>
      <c r="D791" s="2">
        <v>0</v>
      </c>
      <c r="E791" s="3" t="str">
        <f t="shared" si="48"/>
        <v/>
      </c>
      <c r="F791" s="2">
        <v>0</v>
      </c>
      <c r="G791" s="2">
        <v>0</v>
      </c>
      <c r="H791" s="3" t="str">
        <f t="shared" si="49"/>
        <v/>
      </c>
      <c r="I791" s="2">
        <v>0</v>
      </c>
      <c r="J791" s="3" t="str">
        <f t="shared" si="50"/>
        <v/>
      </c>
      <c r="K791" s="2">
        <v>1.39</v>
      </c>
      <c r="L791" s="2">
        <v>0</v>
      </c>
      <c r="M791" s="3">
        <f t="shared" si="51"/>
        <v>-1</v>
      </c>
    </row>
    <row r="792" spans="1:13" x14ac:dyDescent="0.2">
      <c r="A792" s="1" t="s">
        <v>12</v>
      </c>
      <c r="B792" s="1" t="s">
        <v>74</v>
      </c>
      <c r="C792" s="2">
        <v>0</v>
      </c>
      <c r="D792" s="2">
        <v>0</v>
      </c>
      <c r="E792" s="3" t="str">
        <f t="shared" si="48"/>
        <v/>
      </c>
      <c r="F792" s="2">
        <v>3.0413600000000001</v>
      </c>
      <c r="G792" s="2">
        <v>0</v>
      </c>
      <c r="H792" s="3">
        <f t="shared" si="49"/>
        <v>-1</v>
      </c>
      <c r="I792" s="2">
        <v>0</v>
      </c>
      <c r="J792" s="3" t="str">
        <f t="shared" si="50"/>
        <v/>
      </c>
      <c r="K792" s="2">
        <v>3.0413600000000001</v>
      </c>
      <c r="L792" s="2">
        <v>0</v>
      </c>
      <c r="M792" s="3">
        <f t="shared" si="51"/>
        <v>-1</v>
      </c>
    </row>
    <row r="793" spans="1:13" x14ac:dyDescent="0.2">
      <c r="A793" s="1" t="s">
        <v>11</v>
      </c>
      <c r="B793" s="1" t="s">
        <v>74</v>
      </c>
      <c r="C793" s="2">
        <v>0</v>
      </c>
      <c r="D793" s="2">
        <v>0</v>
      </c>
      <c r="E793" s="3" t="str">
        <f t="shared" si="48"/>
        <v/>
      </c>
      <c r="F793" s="2">
        <v>0</v>
      </c>
      <c r="G793" s="2">
        <v>0</v>
      </c>
      <c r="H793" s="3" t="str">
        <f t="shared" si="49"/>
        <v/>
      </c>
      <c r="I793" s="2">
        <v>0</v>
      </c>
      <c r="J793" s="3" t="str">
        <f t="shared" si="50"/>
        <v/>
      </c>
      <c r="K793" s="2">
        <v>1.84</v>
      </c>
      <c r="L793" s="2">
        <v>0</v>
      </c>
      <c r="M793" s="3">
        <f t="shared" si="51"/>
        <v>-1</v>
      </c>
    </row>
    <row r="794" spans="1:13" x14ac:dyDescent="0.2">
      <c r="A794" s="1" t="s">
        <v>10</v>
      </c>
      <c r="B794" s="1" t="s">
        <v>74</v>
      </c>
      <c r="C794" s="2">
        <v>0</v>
      </c>
      <c r="D794" s="2">
        <v>0</v>
      </c>
      <c r="E794" s="3" t="str">
        <f t="shared" si="48"/>
        <v/>
      </c>
      <c r="F794" s="2">
        <v>0</v>
      </c>
      <c r="G794" s="2">
        <v>0</v>
      </c>
      <c r="H794" s="3" t="str">
        <f t="shared" si="49"/>
        <v/>
      </c>
      <c r="I794" s="2">
        <v>0</v>
      </c>
      <c r="J794" s="3" t="str">
        <f t="shared" si="50"/>
        <v/>
      </c>
      <c r="K794" s="2">
        <v>0.1</v>
      </c>
      <c r="L794" s="2">
        <v>0</v>
      </c>
      <c r="M794" s="3">
        <f t="shared" si="51"/>
        <v>-1</v>
      </c>
    </row>
    <row r="795" spans="1:13" x14ac:dyDescent="0.2">
      <c r="A795" s="1" t="s">
        <v>28</v>
      </c>
      <c r="B795" s="1" t="s">
        <v>74</v>
      </c>
      <c r="C795" s="2">
        <v>0</v>
      </c>
      <c r="D795" s="2">
        <v>0</v>
      </c>
      <c r="E795" s="3" t="str">
        <f t="shared" si="48"/>
        <v/>
      </c>
      <c r="F795" s="2">
        <v>0</v>
      </c>
      <c r="G795" s="2">
        <v>0</v>
      </c>
      <c r="H795" s="3" t="str">
        <f t="shared" si="49"/>
        <v/>
      </c>
      <c r="I795" s="2">
        <v>0</v>
      </c>
      <c r="J795" s="3" t="str">
        <f t="shared" si="50"/>
        <v/>
      </c>
      <c r="K795" s="2">
        <v>13.88977</v>
      </c>
      <c r="L795" s="2">
        <v>4.6239400000000002</v>
      </c>
      <c r="M795" s="3">
        <f t="shared" si="51"/>
        <v>-0.66709743933844834</v>
      </c>
    </row>
    <row r="796" spans="1:13" x14ac:dyDescent="0.2">
      <c r="A796" s="1" t="s">
        <v>9</v>
      </c>
      <c r="B796" s="1" t="s">
        <v>74</v>
      </c>
      <c r="C796" s="2">
        <v>0</v>
      </c>
      <c r="D796" s="2">
        <v>0</v>
      </c>
      <c r="E796" s="3" t="str">
        <f t="shared" si="48"/>
        <v/>
      </c>
      <c r="F796" s="2">
        <v>391.05549999999999</v>
      </c>
      <c r="G796" s="2">
        <v>10928.931039999999</v>
      </c>
      <c r="H796" s="3">
        <f t="shared" si="49"/>
        <v>26.947263342415589</v>
      </c>
      <c r="I796" s="2">
        <v>1266.27045</v>
      </c>
      <c r="J796" s="3">
        <f t="shared" si="50"/>
        <v>7.6308031905822329</v>
      </c>
      <c r="K796" s="2">
        <v>29431.799739999999</v>
      </c>
      <c r="L796" s="2">
        <v>51334.753839999998</v>
      </c>
      <c r="M796" s="3">
        <f t="shared" si="51"/>
        <v>0.7441935013655403</v>
      </c>
    </row>
    <row r="797" spans="1:13" x14ac:dyDescent="0.2">
      <c r="A797" s="1" t="s">
        <v>7</v>
      </c>
      <c r="B797" s="1" t="s">
        <v>74</v>
      </c>
      <c r="C797" s="2">
        <v>0</v>
      </c>
      <c r="D797" s="2">
        <v>0</v>
      </c>
      <c r="E797" s="3" t="str">
        <f t="shared" si="48"/>
        <v/>
      </c>
      <c r="F797" s="2">
        <v>0</v>
      </c>
      <c r="G797" s="2">
        <v>0</v>
      </c>
      <c r="H797" s="3" t="str">
        <f t="shared" si="49"/>
        <v/>
      </c>
      <c r="I797" s="2">
        <v>14.648429999999999</v>
      </c>
      <c r="J797" s="3">
        <f t="shared" si="50"/>
        <v>-1</v>
      </c>
      <c r="K797" s="2">
        <v>0</v>
      </c>
      <c r="L797" s="2">
        <v>14.648429999999999</v>
      </c>
      <c r="M797" s="3" t="str">
        <f t="shared" si="51"/>
        <v/>
      </c>
    </row>
    <row r="798" spans="1:13" x14ac:dyDescent="0.2">
      <c r="A798" s="1" t="s">
        <v>6</v>
      </c>
      <c r="B798" s="1" t="s">
        <v>74</v>
      </c>
      <c r="C798" s="2">
        <v>0</v>
      </c>
      <c r="D798" s="2">
        <v>0</v>
      </c>
      <c r="E798" s="3" t="str">
        <f t="shared" si="48"/>
        <v/>
      </c>
      <c r="F798" s="2">
        <v>2.7509999999999999</v>
      </c>
      <c r="G798" s="2">
        <v>73.275000000000006</v>
      </c>
      <c r="H798" s="3">
        <f t="shared" si="49"/>
        <v>25.635768811341332</v>
      </c>
      <c r="I798" s="2">
        <v>28.027850000000001</v>
      </c>
      <c r="J798" s="3">
        <f t="shared" si="50"/>
        <v>1.614363927308017</v>
      </c>
      <c r="K798" s="2">
        <v>138.40226000000001</v>
      </c>
      <c r="L798" s="2">
        <v>333.76191999999998</v>
      </c>
      <c r="M798" s="3">
        <f t="shared" si="51"/>
        <v>1.4115351873589344</v>
      </c>
    </row>
    <row r="799" spans="1:13" x14ac:dyDescent="0.2">
      <c r="A799" s="6" t="s">
        <v>0</v>
      </c>
      <c r="B799" s="6" t="s">
        <v>74</v>
      </c>
      <c r="C799" s="5">
        <v>0</v>
      </c>
      <c r="D799" s="5">
        <v>0</v>
      </c>
      <c r="E799" s="4" t="str">
        <f t="shared" si="48"/>
        <v/>
      </c>
      <c r="F799" s="5">
        <v>396.84786000000003</v>
      </c>
      <c r="G799" s="5">
        <v>11002.206039999999</v>
      </c>
      <c r="H799" s="4">
        <f t="shared" si="49"/>
        <v>26.723989843362133</v>
      </c>
      <c r="I799" s="5">
        <v>1308.9467299999999</v>
      </c>
      <c r="J799" s="4">
        <f t="shared" si="50"/>
        <v>7.4053886898819794</v>
      </c>
      <c r="K799" s="5">
        <v>29590.46313</v>
      </c>
      <c r="L799" s="5">
        <v>51690.446080000002</v>
      </c>
      <c r="M799" s="4">
        <f t="shared" si="51"/>
        <v>0.7468616781328492</v>
      </c>
    </row>
    <row r="800" spans="1:13" x14ac:dyDescent="0.2">
      <c r="A800" s="1" t="s">
        <v>22</v>
      </c>
      <c r="B800" s="1" t="s">
        <v>73</v>
      </c>
      <c r="C800" s="2">
        <v>0</v>
      </c>
      <c r="D800" s="2">
        <v>0</v>
      </c>
      <c r="E800" s="3" t="str">
        <f t="shared" si="48"/>
        <v/>
      </c>
      <c r="F800" s="2">
        <v>713.36618999999996</v>
      </c>
      <c r="G800" s="2">
        <v>1058.48974</v>
      </c>
      <c r="H800" s="3">
        <f t="shared" si="49"/>
        <v>0.48379577675246987</v>
      </c>
      <c r="I800" s="2">
        <v>570.33672000000001</v>
      </c>
      <c r="J800" s="3">
        <f t="shared" si="50"/>
        <v>0.85590319346788668</v>
      </c>
      <c r="K800" s="2">
        <v>10811.08208</v>
      </c>
      <c r="L800" s="2">
        <v>9408.3477999999996</v>
      </c>
      <c r="M800" s="3">
        <f t="shared" si="51"/>
        <v>-0.1297496651695017</v>
      </c>
    </row>
    <row r="801" spans="1:13" x14ac:dyDescent="0.2">
      <c r="A801" s="1" t="s">
        <v>21</v>
      </c>
      <c r="B801" s="1" t="s">
        <v>73</v>
      </c>
      <c r="C801" s="2">
        <v>0</v>
      </c>
      <c r="D801" s="2">
        <v>0</v>
      </c>
      <c r="E801" s="3" t="str">
        <f t="shared" si="48"/>
        <v/>
      </c>
      <c r="F801" s="2">
        <v>0</v>
      </c>
      <c r="G801" s="2">
        <v>0</v>
      </c>
      <c r="H801" s="3" t="str">
        <f t="shared" si="49"/>
        <v/>
      </c>
      <c r="I801" s="2">
        <v>14.63123</v>
      </c>
      <c r="J801" s="3">
        <f t="shared" si="50"/>
        <v>-1</v>
      </c>
      <c r="K801" s="2">
        <v>257.47629000000001</v>
      </c>
      <c r="L801" s="2">
        <v>38.685369999999999</v>
      </c>
      <c r="M801" s="3">
        <f t="shared" si="51"/>
        <v>-0.84975171888642642</v>
      </c>
    </row>
    <row r="802" spans="1:13" x14ac:dyDescent="0.2">
      <c r="A802" s="1" t="s">
        <v>20</v>
      </c>
      <c r="B802" s="1" t="s">
        <v>73</v>
      </c>
      <c r="C802" s="2">
        <v>0</v>
      </c>
      <c r="D802" s="2">
        <v>0</v>
      </c>
      <c r="E802" s="3" t="str">
        <f t="shared" si="48"/>
        <v/>
      </c>
      <c r="F802" s="2">
        <v>80.345339999999993</v>
      </c>
      <c r="G802" s="2">
        <v>27.271239999999999</v>
      </c>
      <c r="H802" s="3">
        <f t="shared" si="49"/>
        <v>-0.66057471410289637</v>
      </c>
      <c r="I802" s="2">
        <v>0</v>
      </c>
      <c r="J802" s="3" t="str">
        <f t="shared" si="50"/>
        <v/>
      </c>
      <c r="K802" s="2">
        <v>137.92368999999999</v>
      </c>
      <c r="L802" s="2">
        <v>52.33999</v>
      </c>
      <c r="M802" s="3">
        <f t="shared" si="51"/>
        <v>-0.62051486586532012</v>
      </c>
    </row>
    <row r="803" spans="1:13" x14ac:dyDescent="0.2">
      <c r="A803" s="1" t="s">
        <v>17</v>
      </c>
      <c r="B803" s="1" t="s">
        <v>73</v>
      </c>
      <c r="C803" s="2">
        <v>0</v>
      </c>
      <c r="D803" s="2">
        <v>0</v>
      </c>
      <c r="E803" s="3" t="str">
        <f t="shared" si="48"/>
        <v/>
      </c>
      <c r="F803" s="2">
        <v>0</v>
      </c>
      <c r="G803" s="2">
        <v>0</v>
      </c>
      <c r="H803" s="3" t="str">
        <f t="shared" si="49"/>
        <v/>
      </c>
      <c r="I803" s="2">
        <v>0</v>
      </c>
      <c r="J803" s="3" t="str">
        <f t="shared" si="50"/>
        <v/>
      </c>
      <c r="K803" s="2">
        <v>16.628990000000002</v>
      </c>
      <c r="L803" s="2">
        <v>149.6387</v>
      </c>
      <c r="M803" s="3">
        <f t="shared" si="51"/>
        <v>7.9986643806990081</v>
      </c>
    </row>
    <row r="804" spans="1:13" x14ac:dyDescent="0.2">
      <c r="A804" s="1" t="s">
        <v>16</v>
      </c>
      <c r="B804" s="1" t="s">
        <v>73</v>
      </c>
      <c r="C804" s="2">
        <v>0</v>
      </c>
      <c r="D804" s="2">
        <v>0</v>
      </c>
      <c r="E804" s="3" t="str">
        <f t="shared" si="48"/>
        <v/>
      </c>
      <c r="F804" s="2">
        <v>0</v>
      </c>
      <c r="G804" s="2">
        <v>0</v>
      </c>
      <c r="H804" s="3" t="str">
        <f t="shared" si="49"/>
        <v/>
      </c>
      <c r="I804" s="2">
        <v>0</v>
      </c>
      <c r="J804" s="3" t="str">
        <f t="shared" si="50"/>
        <v/>
      </c>
      <c r="K804" s="2">
        <v>0</v>
      </c>
      <c r="L804" s="2">
        <v>2.48305</v>
      </c>
      <c r="M804" s="3" t="str">
        <f t="shared" si="51"/>
        <v/>
      </c>
    </row>
    <row r="805" spans="1:13" x14ac:dyDescent="0.2">
      <c r="A805" s="1" t="s">
        <v>14</v>
      </c>
      <c r="B805" s="1" t="s">
        <v>73</v>
      </c>
      <c r="C805" s="2">
        <v>0</v>
      </c>
      <c r="D805" s="2">
        <v>0</v>
      </c>
      <c r="E805" s="3" t="str">
        <f t="shared" si="48"/>
        <v/>
      </c>
      <c r="F805" s="2">
        <v>0</v>
      </c>
      <c r="G805" s="2">
        <v>0</v>
      </c>
      <c r="H805" s="3" t="str">
        <f t="shared" si="49"/>
        <v/>
      </c>
      <c r="I805" s="2">
        <v>0</v>
      </c>
      <c r="J805" s="3" t="str">
        <f t="shared" si="50"/>
        <v/>
      </c>
      <c r="K805" s="2">
        <v>19.12453</v>
      </c>
      <c r="L805" s="2">
        <v>21.136759999999999</v>
      </c>
      <c r="M805" s="3">
        <f t="shared" si="51"/>
        <v>0.10521722625340324</v>
      </c>
    </row>
    <row r="806" spans="1:13" x14ac:dyDescent="0.2">
      <c r="A806" s="1" t="s">
        <v>13</v>
      </c>
      <c r="B806" s="1" t="s">
        <v>73</v>
      </c>
      <c r="C806" s="2">
        <v>0</v>
      </c>
      <c r="D806" s="2">
        <v>0</v>
      </c>
      <c r="E806" s="3" t="str">
        <f t="shared" si="48"/>
        <v/>
      </c>
      <c r="F806" s="2">
        <v>0</v>
      </c>
      <c r="G806" s="2">
        <v>0</v>
      </c>
      <c r="H806" s="3" t="str">
        <f t="shared" si="49"/>
        <v/>
      </c>
      <c r="I806" s="2">
        <v>0</v>
      </c>
      <c r="J806" s="3" t="str">
        <f t="shared" si="50"/>
        <v/>
      </c>
      <c r="K806" s="2">
        <v>0</v>
      </c>
      <c r="L806" s="2">
        <v>0.85257000000000005</v>
      </c>
      <c r="M806" s="3" t="str">
        <f t="shared" si="51"/>
        <v/>
      </c>
    </row>
    <row r="807" spans="1:13" x14ac:dyDescent="0.2">
      <c r="A807" s="1" t="s">
        <v>12</v>
      </c>
      <c r="B807" s="1" t="s">
        <v>73</v>
      </c>
      <c r="C807" s="2">
        <v>0</v>
      </c>
      <c r="D807" s="2">
        <v>0</v>
      </c>
      <c r="E807" s="3" t="str">
        <f t="shared" si="48"/>
        <v/>
      </c>
      <c r="F807" s="2">
        <v>11.27708</v>
      </c>
      <c r="G807" s="2">
        <v>95.704089999999994</v>
      </c>
      <c r="H807" s="3">
        <f t="shared" si="49"/>
        <v>7.4866020281846009</v>
      </c>
      <c r="I807" s="2">
        <v>271.05248</v>
      </c>
      <c r="J807" s="3">
        <f t="shared" si="50"/>
        <v>-0.64691675206218369</v>
      </c>
      <c r="K807" s="2">
        <v>57.946570000000001</v>
      </c>
      <c r="L807" s="2">
        <v>1105.31396</v>
      </c>
      <c r="M807" s="3">
        <f t="shared" si="51"/>
        <v>18.074708994855087</v>
      </c>
    </row>
    <row r="808" spans="1:13" x14ac:dyDescent="0.2">
      <c r="A808" s="1" t="s">
        <v>11</v>
      </c>
      <c r="B808" s="1" t="s">
        <v>73</v>
      </c>
      <c r="C808" s="2">
        <v>0</v>
      </c>
      <c r="D808" s="2">
        <v>0</v>
      </c>
      <c r="E808" s="3" t="str">
        <f t="shared" si="48"/>
        <v/>
      </c>
      <c r="F808" s="2">
        <v>0</v>
      </c>
      <c r="G808" s="2">
        <v>0</v>
      </c>
      <c r="H808" s="3" t="str">
        <f t="shared" si="49"/>
        <v/>
      </c>
      <c r="I808" s="2">
        <v>1.99152</v>
      </c>
      <c r="J808" s="3">
        <f t="shared" si="50"/>
        <v>-1</v>
      </c>
      <c r="K808" s="2">
        <v>0</v>
      </c>
      <c r="L808" s="2">
        <v>1.99152</v>
      </c>
      <c r="M808" s="3" t="str">
        <f t="shared" si="51"/>
        <v/>
      </c>
    </row>
    <row r="809" spans="1:13" x14ac:dyDescent="0.2">
      <c r="A809" s="1" t="s">
        <v>10</v>
      </c>
      <c r="B809" s="1" t="s">
        <v>73</v>
      </c>
      <c r="C809" s="2">
        <v>0</v>
      </c>
      <c r="D809" s="2">
        <v>0</v>
      </c>
      <c r="E809" s="3" t="str">
        <f t="shared" si="48"/>
        <v/>
      </c>
      <c r="F809" s="2">
        <v>233.79542000000001</v>
      </c>
      <c r="G809" s="2">
        <v>197.19784999999999</v>
      </c>
      <c r="H809" s="3">
        <f t="shared" si="49"/>
        <v>-0.15653672770835292</v>
      </c>
      <c r="I809" s="2">
        <v>183.52513999999999</v>
      </c>
      <c r="J809" s="3">
        <f t="shared" si="50"/>
        <v>7.4500474430914565E-2</v>
      </c>
      <c r="K809" s="2">
        <v>1967.55989</v>
      </c>
      <c r="L809" s="2">
        <v>1662.3408300000001</v>
      </c>
      <c r="M809" s="3">
        <f t="shared" si="51"/>
        <v>-0.15512567701306412</v>
      </c>
    </row>
    <row r="810" spans="1:13" x14ac:dyDescent="0.2">
      <c r="A810" s="1" t="s">
        <v>9</v>
      </c>
      <c r="B810" s="1" t="s">
        <v>73</v>
      </c>
      <c r="C810" s="2">
        <v>76.766310000000004</v>
      </c>
      <c r="D810" s="2">
        <v>0</v>
      </c>
      <c r="E810" s="3">
        <f t="shared" si="48"/>
        <v>-1</v>
      </c>
      <c r="F810" s="2">
        <v>1231.7855300000001</v>
      </c>
      <c r="G810" s="2">
        <v>2948.6398100000001</v>
      </c>
      <c r="H810" s="3">
        <f t="shared" si="49"/>
        <v>1.3937931873578675</v>
      </c>
      <c r="I810" s="2">
        <v>3142.29556</v>
      </c>
      <c r="J810" s="3">
        <f t="shared" si="50"/>
        <v>-6.1628750797713017E-2</v>
      </c>
      <c r="K810" s="2">
        <v>8675.4985899999992</v>
      </c>
      <c r="L810" s="2">
        <v>25122.209169999998</v>
      </c>
      <c r="M810" s="3">
        <f t="shared" si="51"/>
        <v>1.8957654605532017</v>
      </c>
    </row>
    <row r="811" spans="1:13" x14ac:dyDescent="0.2">
      <c r="A811" s="1" t="s">
        <v>8</v>
      </c>
      <c r="B811" s="1" t="s">
        <v>73</v>
      </c>
      <c r="C811" s="2">
        <v>0</v>
      </c>
      <c r="D811" s="2">
        <v>0</v>
      </c>
      <c r="E811" s="3" t="str">
        <f t="shared" si="48"/>
        <v/>
      </c>
      <c r="F811" s="2">
        <v>0</v>
      </c>
      <c r="G811" s="2">
        <v>142.30197000000001</v>
      </c>
      <c r="H811" s="3" t="str">
        <f t="shared" si="49"/>
        <v/>
      </c>
      <c r="I811" s="2">
        <v>0</v>
      </c>
      <c r="J811" s="3" t="str">
        <f t="shared" si="50"/>
        <v/>
      </c>
      <c r="K811" s="2">
        <v>70.458709999999996</v>
      </c>
      <c r="L811" s="2">
        <v>583.83434999999997</v>
      </c>
      <c r="M811" s="3">
        <f t="shared" si="51"/>
        <v>7.2861913026792564</v>
      </c>
    </row>
    <row r="812" spans="1:13" x14ac:dyDescent="0.2">
      <c r="A812" s="1" t="s">
        <v>7</v>
      </c>
      <c r="B812" s="1" t="s">
        <v>73</v>
      </c>
      <c r="C812" s="2">
        <v>0</v>
      </c>
      <c r="D812" s="2">
        <v>0</v>
      </c>
      <c r="E812" s="3" t="str">
        <f t="shared" si="48"/>
        <v/>
      </c>
      <c r="F812" s="2">
        <v>2.3087399999999998</v>
      </c>
      <c r="G812" s="2">
        <v>0</v>
      </c>
      <c r="H812" s="3">
        <f t="shared" si="49"/>
        <v>-1</v>
      </c>
      <c r="I812" s="2">
        <v>3.8685800000000001</v>
      </c>
      <c r="J812" s="3">
        <f t="shared" si="50"/>
        <v>-1</v>
      </c>
      <c r="K812" s="2">
        <v>2.3087399999999998</v>
      </c>
      <c r="L812" s="2">
        <v>195.54558</v>
      </c>
      <c r="M812" s="3">
        <f t="shared" si="51"/>
        <v>83.697965123833782</v>
      </c>
    </row>
    <row r="813" spans="1:13" x14ac:dyDescent="0.2">
      <c r="A813" s="1" t="s">
        <v>6</v>
      </c>
      <c r="B813" s="1" t="s">
        <v>73</v>
      </c>
      <c r="C813" s="2">
        <v>0</v>
      </c>
      <c r="D813" s="2">
        <v>0</v>
      </c>
      <c r="E813" s="3" t="str">
        <f t="shared" si="48"/>
        <v/>
      </c>
      <c r="F813" s="2">
        <v>75.024330000000006</v>
      </c>
      <c r="G813" s="2">
        <v>181.9511</v>
      </c>
      <c r="H813" s="3">
        <f t="shared" si="49"/>
        <v>1.4252279227285332</v>
      </c>
      <c r="I813" s="2">
        <v>0.71691000000000005</v>
      </c>
      <c r="J813" s="3">
        <f t="shared" si="50"/>
        <v>252.79908217209967</v>
      </c>
      <c r="K813" s="2">
        <v>249.32557</v>
      </c>
      <c r="L813" s="2">
        <v>360.13202000000001</v>
      </c>
      <c r="M813" s="3">
        <f t="shared" si="51"/>
        <v>0.44442473349203615</v>
      </c>
    </row>
    <row r="814" spans="1:13" x14ac:dyDescent="0.2">
      <c r="A814" s="1" t="s">
        <v>4</v>
      </c>
      <c r="B814" s="1" t="s">
        <v>73</v>
      </c>
      <c r="C814" s="2">
        <v>230.90248</v>
      </c>
      <c r="D814" s="2">
        <v>0</v>
      </c>
      <c r="E814" s="3">
        <f t="shared" si="48"/>
        <v>-1</v>
      </c>
      <c r="F814" s="2">
        <v>747.78521000000001</v>
      </c>
      <c r="G814" s="2">
        <v>0</v>
      </c>
      <c r="H814" s="3">
        <f t="shared" si="49"/>
        <v>-1</v>
      </c>
      <c r="I814" s="2">
        <v>0</v>
      </c>
      <c r="J814" s="3" t="str">
        <f t="shared" si="50"/>
        <v/>
      </c>
      <c r="K814" s="2">
        <v>747.78521000000001</v>
      </c>
      <c r="L814" s="2">
        <v>0</v>
      </c>
      <c r="M814" s="3">
        <f t="shared" si="51"/>
        <v>-1</v>
      </c>
    </row>
    <row r="815" spans="1:13" x14ac:dyDescent="0.2">
      <c r="A815" s="1" t="s">
        <v>3</v>
      </c>
      <c r="B815" s="1" t="s">
        <v>73</v>
      </c>
      <c r="C815" s="2">
        <v>0</v>
      </c>
      <c r="D815" s="2">
        <v>0</v>
      </c>
      <c r="E815" s="3" t="str">
        <f t="shared" si="48"/>
        <v/>
      </c>
      <c r="F815" s="2">
        <v>0</v>
      </c>
      <c r="G815" s="2">
        <v>0</v>
      </c>
      <c r="H815" s="3" t="str">
        <f t="shared" si="49"/>
        <v/>
      </c>
      <c r="I815" s="2">
        <v>0</v>
      </c>
      <c r="J815" s="3" t="str">
        <f t="shared" si="50"/>
        <v/>
      </c>
      <c r="K815" s="2">
        <v>0</v>
      </c>
      <c r="L815" s="2">
        <v>4.5546899999999999</v>
      </c>
      <c r="M815" s="3" t="str">
        <f t="shared" si="51"/>
        <v/>
      </c>
    </row>
    <row r="816" spans="1:13" x14ac:dyDescent="0.2">
      <c r="A816" s="1" t="s">
        <v>2</v>
      </c>
      <c r="B816" s="1" t="s">
        <v>73</v>
      </c>
      <c r="C816" s="2">
        <v>0</v>
      </c>
      <c r="D816" s="2">
        <v>0</v>
      </c>
      <c r="E816" s="3" t="str">
        <f t="shared" si="48"/>
        <v/>
      </c>
      <c r="F816" s="2">
        <v>278.61601000000002</v>
      </c>
      <c r="G816" s="2">
        <v>282.14715999999999</v>
      </c>
      <c r="H816" s="3">
        <f t="shared" si="49"/>
        <v>1.2673894798794771E-2</v>
      </c>
      <c r="I816" s="2">
        <v>69.386030000000005</v>
      </c>
      <c r="J816" s="3">
        <f t="shared" si="50"/>
        <v>3.0663395787307612</v>
      </c>
      <c r="K816" s="2">
        <v>730.39991999999995</v>
      </c>
      <c r="L816" s="2">
        <v>1099.40356</v>
      </c>
      <c r="M816" s="3">
        <f t="shared" si="51"/>
        <v>0.50520766760215419</v>
      </c>
    </row>
    <row r="817" spans="1:13" x14ac:dyDescent="0.2">
      <c r="A817" s="1" t="s">
        <v>26</v>
      </c>
      <c r="B817" s="1" t="s">
        <v>73</v>
      </c>
      <c r="C817" s="2">
        <v>0</v>
      </c>
      <c r="D817" s="2">
        <v>0</v>
      </c>
      <c r="E817" s="3" t="str">
        <f t="shared" si="48"/>
        <v/>
      </c>
      <c r="F817" s="2">
        <v>0</v>
      </c>
      <c r="G817" s="2">
        <v>0</v>
      </c>
      <c r="H817" s="3" t="str">
        <f t="shared" si="49"/>
        <v/>
      </c>
      <c r="I817" s="2">
        <v>1.5295099999999999</v>
      </c>
      <c r="J817" s="3">
        <f t="shared" si="50"/>
        <v>-1</v>
      </c>
      <c r="K817" s="2">
        <v>0</v>
      </c>
      <c r="L817" s="2">
        <v>23.4392</v>
      </c>
      <c r="M817" s="3" t="str">
        <f t="shared" si="51"/>
        <v/>
      </c>
    </row>
    <row r="818" spans="1:13" x14ac:dyDescent="0.2">
      <c r="A818" s="1" t="s">
        <v>30</v>
      </c>
      <c r="B818" s="1" t="s">
        <v>73</v>
      </c>
      <c r="C818" s="2">
        <v>0</v>
      </c>
      <c r="D818" s="2">
        <v>0</v>
      </c>
      <c r="E818" s="3" t="str">
        <f t="shared" si="48"/>
        <v/>
      </c>
      <c r="F818" s="2">
        <v>0</v>
      </c>
      <c r="G818" s="2">
        <v>1.89056</v>
      </c>
      <c r="H818" s="3" t="str">
        <f t="shared" si="49"/>
        <v/>
      </c>
      <c r="I818" s="2">
        <v>2.8495400000000002</v>
      </c>
      <c r="J818" s="3">
        <f t="shared" si="50"/>
        <v>-0.33653852902573755</v>
      </c>
      <c r="K818" s="2">
        <v>0</v>
      </c>
      <c r="L818" s="2">
        <v>7.8052000000000001</v>
      </c>
      <c r="M818" s="3" t="str">
        <f t="shared" si="51"/>
        <v/>
      </c>
    </row>
    <row r="819" spans="1:13" x14ac:dyDescent="0.2">
      <c r="A819" s="6" t="s">
        <v>0</v>
      </c>
      <c r="B819" s="6" t="s">
        <v>73</v>
      </c>
      <c r="C819" s="5">
        <v>307.66879</v>
      </c>
      <c r="D819" s="5">
        <v>0</v>
      </c>
      <c r="E819" s="4">
        <f t="shared" si="48"/>
        <v>-1</v>
      </c>
      <c r="F819" s="5">
        <v>3374.3038499999998</v>
      </c>
      <c r="G819" s="5">
        <v>4935.5935200000004</v>
      </c>
      <c r="H819" s="4">
        <f t="shared" si="49"/>
        <v>0.46269978620923569</v>
      </c>
      <c r="I819" s="5">
        <v>4262.1832199999999</v>
      </c>
      <c r="J819" s="4">
        <f t="shared" si="50"/>
        <v>0.15799656308533838</v>
      </c>
      <c r="K819" s="5">
        <v>23743.518779999999</v>
      </c>
      <c r="L819" s="5">
        <v>39840.054320000003</v>
      </c>
      <c r="M819" s="4">
        <f t="shared" si="51"/>
        <v>0.67793386857042792</v>
      </c>
    </row>
    <row r="820" spans="1:13" x14ac:dyDescent="0.2">
      <c r="A820" s="1" t="s">
        <v>22</v>
      </c>
      <c r="B820" s="1" t="s">
        <v>72</v>
      </c>
      <c r="C820" s="2">
        <v>50.586100000000002</v>
      </c>
      <c r="D820" s="2">
        <v>52.73</v>
      </c>
      <c r="E820" s="3">
        <f t="shared" si="48"/>
        <v>4.2381207485850725E-2</v>
      </c>
      <c r="F820" s="2">
        <v>84959.497489999994</v>
      </c>
      <c r="G820" s="2">
        <v>126624.62624</v>
      </c>
      <c r="H820" s="3">
        <f t="shared" si="49"/>
        <v>0.49041166651090573</v>
      </c>
      <c r="I820" s="2">
        <v>75365.3027</v>
      </c>
      <c r="J820" s="3">
        <f t="shared" si="50"/>
        <v>0.68014486379817862</v>
      </c>
      <c r="K820" s="2">
        <v>625379.07834999997</v>
      </c>
      <c r="L820" s="2">
        <v>1166336.63824</v>
      </c>
      <c r="M820" s="3">
        <f t="shared" si="51"/>
        <v>0.86500744687088416</v>
      </c>
    </row>
    <row r="821" spans="1:13" x14ac:dyDescent="0.2">
      <c r="A821" s="1" t="s">
        <v>21</v>
      </c>
      <c r="B821" s="1" t="s">
        <v>72</v>
      </c>
      <c r="C821" s="2">
        <v>0</v>
      </c>
      <c r="D821" s="2">
        <v>0</v>
      </c>
      <c r="E821" s="3" t="str">
        <f t="shared" si="48"/>
        <v/>
      </c>
      <c r="F821" s="2">
        <v>716.76787000000002</v>
      </c>
      <c r="G821" s="2">
        <v>1947.18832</v>
      </c>
      <c r="H821" s="3">
        <f t="shared" si="49"/>
        <v>1.7166233330185405</v>
      </c>
      <c r="I821" s="2">
        <v>2876.0224899999998</v>
      </c>
      <c r="J821" s="3">
        <f t="shared" si="50"/>
        <v>-0.32295789522842011</v>
      </c>
      <c r="K821" s="2">
        <v>16837.636350000001</v>
      </c>
      <c r="L821" s="2">
        <v>17596.165260000002</v>
      </c>
      <c r="M821" s="3">
        <f t="shared" si="51"/>
        <v>4.5049607571552075E-2</v>
      </c>
    </row>
    <row r="822" spans="1:13" x14ac:dyDescent="0.2">
      <c r="A822" s="1" t="s">
        <v>20</v>
      </c>
      <c r="B822" s="1" t="s">
        <v>72</v>
      </c>
      <c r="C822" s="2">
        <v>16.029520000000002</v>
      </c>
      <c r="D822" s="2">
        <v>0</v>
      </c>
      <c r="E822" s="3">
        <f t="shared" si="48"/>
        <v>-1</v>
      </c>
      <c r="F822" s="2">
        <v>853.75193000000002</v>
      </c>
      <c r="G822" s="2">
        <v>1580.0643600000001</v>
      </c>
      <c r="H822" s="3">
        <f t="shared" si="49"/>
        <v>0.85073005925737699</v>
      </c>
      <c r="I822" s="2">
        <v>1416.54225</v>
      </c>
      <c r="J822" s="3">
        <f t="shared" si="50"/>
        <v>0.11543750989425128</v>
      </c>
      <c r="K822" s="2">
        <v>9594.2377799999995</v>
      </c>
      <c r="L822" s="2">
        <v>16370.07978</v>
      </c>
      <c r="M822" s="3">
        <f t="shared" si="51"/>
        <v>0.70624078278785385</v>
      </c>
    </row>
    <row r="823" spans="1:13" x14ac:dyDescent="0.2">
      <c r="A823" s="1" t="s">
        <v>19</v>
      </c>
      <c r="B823" s="1" t="s">
        <v>72</v>
      </c>
      <c r="C823" s="2">
        <v>21.035039999999999</v>
      </c>
      <c r="D823" s="2">
        <v>0</v>
      </c>
      <c r="E823" s="3">
        <f t="shared" si="48"/>
        <v>-1</v>
      </c>
      <c r="F823" s="2">
        <v>177.16283999999999</v>
      </c>
      <c r="G823" s="2">
        <v>57.535119999999999</v>
      </c>
      <c r="H823" s="3">
        <f t="shared" si="49"/>
        <v>-0.67524160258437949</v>
      </c>
      <c r="I823" s="2">
        <v>73.581950000000006</v>
      </c>
      <c r="J823" s="3">
        <f t="shared" si="50"/>
        <v>-0.218081064717638</v>
      </c>
      <c r="K823" s="2">
        <v>4332.0003900000002</v>
      </c>
      <c r="L823" s="2">
        <v>4237.9223599999996</v>
      </c>
      <c r="M823" s="3">
        <f t="shared" si="51"/>
        <v>-2.1716994813105406E-2</v>
      </c>
    </row>
    <row r="824" spans="1:13" x14ac:dyDescent="0.2">
      <c r="A824" s="1" t="s">
        <v>18</v>
      </c>
      <c r="B824" s="1" t="s">
        <v>72</v>
      </c>
      <c r="C824" s="2">
        <v>0</v>
      </c>
      <c r="D824" s="2">
        <v>0</v>
      </c>
      <c r="E824" s="3" t="str">
        <f t="shared" si="48"/>
        <v/>
      </c>
      <c r="F824" s="2">
        <v>47.302149999999997</v>
      </c>
      <c r="G824" s="2">
        <v>25.199870000000001</v>
      </c>
      <c r="H824" s="3">
        <f t="shared" si="49"/>
        <v>-0.46725740796137172</v>
      </c>
      <c r="I824" s="2">
        <v>34.433459999999997</v>
      </c>
      <c r="J824" s="3">
        <f t="shared" si="50"/>
        <v>-0.26815748402861628</v>
      </c>
      <c r="K824" s="2">
        <v>293.84564</v>
      </c>
      <c r="L824" s="2">
        <v>242.04596000000001</v>
      </c>
      <c r="M824" s="3">
        <f t="shared" si="51"/>
        <v>-0.17628194177051593</v>
      </c>
    </row>
    <row r="825" spans="1:13" x14ac:dyDescent="0.2">
      <c r="A825" s="1" t="s">
        <v>17</v>
      </c>
      <c r="B825" s="1" t="s">
        <v>72</v>
      </c>
      <c r="C825" s="2">
        <v>0</v>
      </c>
      <c r="D825" s="2">
        <v>0</v>
      </c>
      <c r="E825" s="3" t="str">
        <f t="shared" si="48"/>
        <v/>
      </c>
      <c r="F825" s="2">
        <v>345.08541000000002</v>
      </c>
      <c r="G825" s="2">
        <v>1316.93857</v>
      </c>
      <c r="H825" s="3">
        <f t="shared" si="49"/>
        <v>2.8162684710431538</v>
      </c>
      <c r="I825" s="2">
        <v>835.71862999999996</v>
      </c>
      <c r="J825" s="3">
        <f t="shared" si="50"/>
        <v>0.57581573836639266</v>
      </c>
      <c r="K825" s="2">
        <v>21721.326089999999</v>
      </c>
      <c r="L825" s="2">
        <v>10844.762430000001</v>
      </c>
      <c r="M825" s="3">
        <f t="shared" si="51"/>
        <v>-0.5007320278206826</v>
      </c>
    </row>
    <row r="826" spans="1:13" x14ac:dyDescent="0.2">
      <c r="A826" s="1" t="s">
        <v>16</v>
      </c>
      <c r="B826" s="1" t="s">
        <v>72</v>
      </c>
      <c r="C826" s="2">
        <v>0</v>
      </c>
      <c r="D826" s="2">
        <v>0</v>
      </c>
      <c r="E826" s="3" t="str">
        <f t="shared" si="48"/>
        <v/>
      </c>
      <c r="F826" s="2">
        <v>2403.6538399999999</v>
      </c>
      <c r="G826" s="2">
        <v>503.51790999999997</v>
      </c>
      <c r="H826" s="3">
        <f t="shared" si="49"/>
        <v>-0.79051979048696963</v>
      </c>
      <c r="I826" s="2">
        <v>1083.9284600000001</v>
      </c>
      <c r="J826" s="3">
        <f t="shared" si="50"/>
        <v>-0.53546942572206291</v>
      </c>
      <c r="K826" s="2">
        <v>22522.123930000002</v>
      </c>
      <c r="L826" s="2">
        <v>18470.101060000001</v>
      </c>
      <c r="M826" s="3">
        <f t="shared" si="51"/>
        <v>-0.17991299943974692</v>
      </c>
    </row>
    <row r="827" spans="1:13" x14ac:dyDescent="0.2">
      <c r="A827" s="1" t="s">
        <v>15</v>
      </c>
      <c r="B827" s="1" t="s">
        <v>72</v>
      </c>
      <c r="C827" s="2">
        <v>0</v>
      </c>
      <c r="D827" s="2">
        <v>0</v>
      </c>
      <c r="E827" s="3" t="str">
        <f t="shared" si="48"/>
        <v/>
      </c>
      <c r="F827" s="2">
        <v>0</v>
      </c>
      <c r="G827" s="2">
        <v>0</v>
      </c>
      <c r="H827" s="3" t="str">
        <f t="shared" si="49"/>
        <v/>
      </c>
      <c r="I827" s="2">
        <v>29.436360000000001</v>
      </c>
      <c r="J827" s="3">
        <f t="shared" si="50"/>
        <v>-1</v>
      </c>
      <c r="K827" s="2">
        <v>4.0712200000000003</v>
      </c>
      <c r="L827" s="2">
        <v>35.028469999999999</v>
      </c>
      <c r="M827" s="3">
        <f t="shared" si="51"/>
        <v>7.6039246221034471</v>
      </c>
    </row>
    <row r="828" spans="1:13" x14ac:dyDescent="0.2">
      <c r="A828" s="1" t="s">
        <v>14</v>
      </c>
      <c r="B828" s="1" t="s">
        <v>72</v>
      </c>
      <c r="C828" s="2">
        <v>91.895769999999999</v>
      </c>
      <c r="D828" s="2">
        <v>0</v>
      </c>
      <c r="E828" s="3">
        <f t="shared" si="48"/>
        <v>-1</v>
      </c>
      <c r="F828" s="2">
        <v>330.83031999999997</v>
      </c>
      <c r="G828" s="2">
        <v>17.46593</v>
      </c>
      <c r="H828" s="3">
        <f t="shared" si="49"/>
        <v>-0.94720577606067058</v>
      </c>
      <c r="I828" s="2">
        <v>649.66341999999997</v>
      </c>
      <c r="J828" s="3">
        <f t="shared" si="50"/>
        <v>-0.97311541721096129</v>
      </c>
      <c r="K828" s="2">
        <v>4639.5942100000002</v>
      </c>
      <c r="L828" s="2">
        <v>3397.24926</v>
      </c>
      <c r="M828" s="3">
        <f t="shared" si="51"/>
        <v>-0.26777017423685423</v>
      </c>
    </row>
    <row r="829" spans="1:13" x14ac:dyDescent="0.2">
      <c r="A829" s="1" t="s">
        <v>13</v>
      </c>
      <c r="B829" s="1" t="s">
        <v>72</v>
      </c>
      <c r="C829" s="2">
        <v>651.43719999999996</v>
      </c>
      <c r="D829" s="2">
        <v>0</v>
      </c>
      <c r="E829" s="3">
        <f t="shared" si="48"/>
        <v>-1</v>
      </c>
      <c r="F829" s="2">
        <v>7924.4663700000001</v>
      </c>
      <c r="G829" s="2">
        <v>4110.2061199999998</v>
      </c>
      <c r="H829" s="3">
        <f t="shared" si="49"/>
        <v>-0.48132707893616822</v>
      </c>
      <c r="I829" s="2">
        <v>5583.75864</v>
      </c>
      <c r="J829" s="3">
        <f t="shared" si="50"/>
        <v>-0.26389975194200022</v>
      </c>
      <c r="K829" s="2">
        <v>43509.61694</v>
      </c>
      <c r="L829" s="2">
        <v>57122.712469999999</v>
      </c>
      <c r="M829" s="3">
        <f t="shared" si="51"/>
        <v>0.31287555458767957</v>
      </c>
    </row>
    <row r="830" spans="1:13" x14ac:dyDescent="0.2">
      <c r="A830" s="1" t="s">
        <v>12</v>
      </c>
      <c r="B830" s="1" t="s">
        <v>72</v>
      </c>
      <c r="C830" s="2">
        <v>59.372540000000001</v>
      </c>
      <c r="D830" s="2">
        <v>0</v>
      </c>
      <c r="E830" s="3">
        <f t="shared" si="48"/>
        <v>-1</v>
      </c>
      <c r="F830" s="2">
        <v>6039.9266100000004</v>
      </c>
      <c r="G830" s="2">
        <v>5486.6090899999999</v>
      </c>
      <c r="H830" s="3">
        <f t="shared" si="49"/>
        <v>-9.1609974049005949E-2</v>
      </c>
      <c r="I830" s="2">
        <v>6264.2929100000001</v>
      </c>
      <c r="J830" s="3">
        <f t="shared" si="50"/>
        <v>-0.12414550711039474</v>
      </c>
      <c r="K830" s="2">
        <v>58370.946980000001</v>
      </c>
      <c r="L830" s="2">
        <v>70053.247329999998</v>
      </c>
      <c r="M830" s="3">
        <f t="shared" si="51"/>
        <v>0.20013895532657333</v>
      </c>
    </row>
    <row r="831" spans="1:13" x14ac:dyDescent="0.2">
      <c r="A831" s="1" t="s">
        <v>11</v>
      </c>
      <c r="B831" s="1" t="s">
        <v>72</v>
      </c>
      <c r="C831" s="2">
        <v>0</v>
      </c>
      <c r="D831" s="2">
        <v>0</v>
      </c>
      <c r="E831" s="3" t="str">
        <f t="shared" si="48"/>
        <v/>
      </c>
      <c r="F831" s="2">
        <v>714.18110000000001</v>
      </c>
      <c r="G831" s="2">
        <v>1467.80735</v>
      </c>
      <c r="H831" s="3">
        <f t="shared" si="49"/>
        <v>1.0552312991760773</v>
      </c>
      <c r="I831" s="2">
        <v>2549.9443200000001</v>
      </c>
      <c r="J831" s="3">
        <f t="shared" si="50"/>
        <v>-0.42437670560586982</v>
      </c>
      <c r="K831" s="2">
        <v>13872.39006</v>
      </c>
      <c r="L831" s="2">
        <v>16715.874640000002</v>
      </c>
      <c r="M831" s="3">
        <f t="shared" si="51"/>
        <v>0.20497438204242657</v>
      </c>
    </row>
    <row r="832" spans="1:13" x14ac:dyDescent="0.2">
      <c r="A832" s="1" t="s">
        <v>10</v>
      </c>
      <c r="B832" s="1" t="s">
        <v>72</v>
      </c>
      <c r="C832" s="2">
        <v>0.39782000000000001</v>
      </c>
      <c r="D832" s="2">
        <v>0</v>
      </c>
      <c r="E832" s="3">
        <f t="shared" si="48"/>
        <v>-1</v>
      </c>
      <c r="F832" s="2">
        <v>6411.00612</v>
      </c>
      <c r="G832" s="2">
        <v>4876.6193999999996</v>
      </c>
      <c r="H832" s="3">
        <f t="shared" si="49"/>
        <v>-0.23933633680574318</v>
      </c>
      <c r="I832" s="2">
        <v>15933.767529999999</v>
      </c>
      <c r="J832" s="3">
        <f t="shared" si="50"/>
        <v>-0.69394436119277314</v>
      </c>
      <c r="K832" s="2">
        <v>80752.186619999993</v>
      </c>
      <c r="L832" s="2">
        <v>94329.730049999998</v>
      </c>
      <c r="M832" s="3">
        <f t="shared" si="51"/>
        <v>0.16813839969303368</v>
      </c>
    </row>
    <row r="833" spans="1:13" x14ac:dyDescent="0.2">
      <c r="A833" s="1" t="s">
        <v>28</v>
      </c>
      <c r="B833" s="1" t="s">
        <v>72</v>
      </c>
      <c r="C833" s="2">
        <v>0</v>
      </c>
      <c r="D833" s="2">
        <v>0</v>
      </c>
      <c r="E833" s="3" t="str">
        <f t="shared" si="48"/>
        <v/>
      </c>
      <c r="F833" s="2">
        <v>3311.7583599999998</v>
      </c>
      <c r="G833" s="2">
        <v>3654.4991799999998</v>
      </c>
      <c r="H833" s="3">
        <f t="shared" si="49"/>
        <v>0.10349209777491142</v>
      </c>
      <c r="I833" s="2">
        <v>2548.9657499999998</v>
      </c>
      <c r="J833" s="3">
        <f t="shared" si="50"/>
        <v>0.43371843266234555</v>
      </c>
      <c r="K833" s="2">
        <v>24238.5206</v>
      </c>
      <c r="L833" s="2">
        <v>20915.373629999998</v>
      </c>
      <c r="M833" s="3">
        <f t="shared" si="51"/>
        <v>-0.13710188937851275</v>
      </c>
    </row>
    <row r="834" spans="1:13" x14ac:dyDescent="0.2">
      <c r="A834" s="1" t="s">
        <v>9</v>
      </c>
      <c r="B834" s="1" t="s">
        <v>72</v>
      </c>
      <c r="C834" s="2">
        <v>13.125</v>
      </c>
      <c r="D834" s="2">
        <v>0</v>
      </c>
      <c r="E834" s="3">
        <f t="shared" si="48"/>
        <v>-1</v>
      </c>
      <c r="F834" s="2">
        <v>1738.3017500000001</v>
      </c>
      <c r="G834" s="2">
        <v>6079.32593</v>
      </c>
      <c r="H834" s="3">
        <f t="shared" si="49"/>
        <v>2.4972788412598672</v>
      </c>
      <c r="I834" s="2">
        <v>4598.1388999999999</v>
      </c>
      <c r="J834" s="3">
        <f t="shared" si="50"/>
        <v>0.32212750902327025</v>
      </c>
      <c r="K834" s="2">
        <v>33104.731460000003</v>
      </c>
      <c r="L834" s="2">
        <v>54787.297639999997</v>
      </c>
      <c r="M834" s="3">
        <f t="shared" si="51"/>
        <v>0.65496879822749032</v>
      </c>
    </row>
    <row r="835" spans="1:13" x14ac:dyDescent="0.2">
      <c r="A835" s="1" t="s">
        <v>8</v>
      </c>
      <c r="B835" s="1" t="s">
        <v>72</v>
      </c>
      <c r="C835" s="2">
        <v>2.3826399999999999</v>
      </c>
      <c r="D835" s="2">
        <v>0</v>
      </c>
      <c r="E835" s="3">
        <f t="shared" si="48"/>
        <v>-1</v>
      </c>
      <c r="F835" s="2">
        <v>4502.09148</v>
      </c>
      <c r="G835" s="2">
        <v>2824.4775800000002</v>
      </c>
      <c r="H835" s="3">
        <f t="shared" si="49"/>
        <v>-0.37262990044795796</v>
      </c>
      <c r="I835" s="2">
        <v>5026.5790800000004</v>
      </c>
      <c r="J835" s="3">
        <f t="shared" si="50"/>
        <v>-0.43809148626783367</v>
      </c>
      <c r="K835" s="2">
        <v>45054.480600000003</v>
      </c>
      <c r="L835" s="2">
        <v>35789.584640000001</v>
      </c>
      <c r="M835" s="3">
        <f t="shared" si="51"/>
        <v>-0.2056376155405063</v>
      </c>
    </row>
    <row r="836" spans="1:13" x14ac:dyDescent="0.2">
      <c r="A836" s="1" t="s">
        <v>7</v>
      </c>
      <c r="B836" s="1" t="s">
        <v>72</v>
      </c>
      <c r="C836" s="2">
        <v>6.0130800000000004</v>
      </c>
      <c r="D836" s="2">
        <v>0</v>
      </c>
      <c r="E836" s="3">
        <f t="shared" si="48"/>
        <v>-1</v>
      </c>
      <c r="F836" s="2">
        <v>1301.4391900000001</v>
      </c>
      <c r="G836" s="2">
        <v>2163.0596999999998</v>
      </c>
      <c r="H836" s="3">
        <f t="shared" si="49"/>
        <v>0.66205207021620405</v>
      </c>
      <c r="I836" s="2">
        <v>2005.2366099999999</v>
      </c>
      <c r="J836" s="3">
        <f t="shared" si="50"/>
        <v>7.8705470074177386E-2</v>
      </c>
      <c r="K836" s="2">
        <v>20633.60727</v>
      </c>
      <c r="L836" s="2">
        <v>28031.072670000001</v>
      </c>
      <c r="M836" s="3">
        <f t="shared" si="51"/>
        <v>0.35851537267336964</v>
      </c>
    </row>
    <row r="837" spans="1:13" x14ac:dyDescent="0.2">
      <c r="A837" s="1" t="s">
        <v>6</v>
      </c>
      <c r="B837" s="1" t="s">
        <v>72</v>
      </c>
      <c r="C837" s="2">
        <v>1.55535</v>
      </c>
      <c r="D837" s="2">
        <v>1.0975900000000001</v>
      </c>
      <c r="E837" s="3">
        <f t="shared" ref="E837:E900" si="52">IF(C837=0,"",(D837/C837-1))</f>
        <v>-0.29431317709840221</v>
      </c>
      <c r="F837" s="2">
        <v>4307.6074099999996</v>
      </c>
      <c r="G837" s="2">
        <v>5164.8018099999999</v>
      </c>
      <c r="H837" s="3">
        <f t="shared" ref="H837:H900" si="53">IF(F837=0,"",(G837/F837-1))</f>
        <v>0.19899547902393455</v>
      </c>
      <c r="I837" s="2">
        <v>4846.3515399999997</v>
      </c>
      <c r="J837" s="3">
        <f t="shared" ref="J837:J900" si="54">IF(I837=0,"",(G837/I837-1))</f>
        <v>6.5709279933910958E-2</v>
      </c>
      <c r="K837" s="2">
        <v>58317.243970000003</v>
      </c>
      <c r="L837" s="2">
        <v>56590.862800000003</v>
      </c>
      <c r="M837" s="3">
        <f t="shared" ref="M837:M900" si="55">IF(K837=0,"",(L837/K837-1))</f>
        <v>-2.960327087624548E-2</v>
      </c>
    </row>
    <row r="838" spans="1:13" x14ac:dyDescent="0.2">
      <c r="A838" s="1" t="s">
        <v>5</v>
      </c>
      <c r="B838" s="1" t="s">
        <v>72</v>
      </c>
      <c r="C838" s="2">
        <v>0</v>
      </c>
      <c r="D838" s="2">
        <v>0</v>
      </c>
      <c r="E838" s="3" t="str">
        <f t="shared" si="52"/>
        <v/>
      </c>
      <c r="F838" s="2">
        <v>0</v>
      </c>
      <c r="G838" s="2">
        <v>0</v>
      </c>
      <c r="H838" s="3" t="str">
        <f t="shared" si="53"/>
        <v/>
      </c>
      <c r="I838" s="2">
        <v>0</v>
      </c>
      <c r="J838" s="3" t="str">
        <f t="shared" si="54"/>
        <v/>
      </c>
      <c r="K838" s="2">
        <v>4.1587699999999996</v>
      </c>
      <c r="L838" s="2">
        <v>163.78461999999999</v>
      </c>
      <c r="M838" s="3">
        <f t="shared" si="55"/>
        <v>38.382947361840159</v>
      </c>
    </row>
    <row r="839" spans="1:13" x14ac:dyDescent="0.2">
      <c r="A839" s="1" t="s">
        <v>4</v>
      </c>
      <c r="B839" s="1" t="s">
        <v>72</v>
      </c>
      <c r="C839" s="2">
        <v>0</v>
      </c>
      <c r="D839" s="2">
        <v>5.8326000000000002</v>
      </c>
      <c r="E839" s="3" t="str">
        <f t="shared" si="52"/>
        <v/>
      </c>
      <c r="F839" s="2">
        <v>12127.718709999999</v>
      </c>
      <c r="G839" s="2">
        <v>13183.73998</v>
      </c>
      <c r="H839" s="3">
        <f t="shared" si="53"/>
        <v>8.7075013467227791E-2</v>
      </c>
      <c r="I839" s="2">
        <v>12341.40064</v>
      </c>
      <c r="J839" s="3">
        <f t="shared" si="54"/>
        <v>6.8253139539921737E-2</v>
      </c>
      <c r="K839" s="2">
        <v>173554.63868999999</v>
      </c>
      <c r="L839" s="2">
        <v>144703.93599</v>
      </c>
      <c r="M839" s="3">
        <f t="shared" si="55"/>
        <v>-0.16623412037711405</v>
      </c>
    </row>
    <row r="840" spans="1:13" x14ac:dyDescent="0.2">
      <c r="A840" s="1" t="s">
        <v>24</v>
      </c>
      <c r="B840" s="1" t="s">
        <v>72</v>
      </c>
      <c r="C840" s="2">
        <v>0</v>
      </c>
      <c r="D840" s="2">
        <v>0</v>
      </c>
      <c r="E840" s="3" t="str">
        <f t="shared" si="52"/>
        <v/>
      </c>
      <c r="F840" s="2">
        <v>202.22024999999999</v>
      </c>
      <c r="G840" s="2">
        <v>594.41690000000006</v>
      </c>
      <c r="H840" s="3">
        <f t="shared" si="53"/>
        <v>1.9394528985104116</v>
      </c>
      <c r="I840" s="2">
        <v>1315.8140000000001</v>
      </c>
      <c r="J840" s="3">
        <f t="shared" si="54"/>
        <v>-0.54825157659061241</v>
      </c>
      <c r="K840" s="2">
        <v>994.29187000000002</v>
      </c>
      <c r="L840" s="2">
        <v>3024.8644300000001</v>
      </c>
      <c r="M840" s="3">
        <f t="shared" si="55"/>
        <v>2.0422298736084405</v>
      </c>
    </row>
    <row r="841" spans="1:13" x14ac:dyDescent="0.2">
      <c r="A841" s="1" t="s">
        <v>3</v>
      </c>
      <c r="B841" s="1" t="s">
        <v>72</v>
      </c>
      <c r="C841" s="2">
        <v>14.791040000000001</v>
      </c>
      <c r="D841" s="2">
        <v>43.409559999999999</v>
      </c>
      <c r="E841" s="3">
        <f t="shared" si="52"/>
        <v>1.9348551555536324</v>
      </c>
      <c r="F841" s="2">
        <v>2899.5067800000002</v>
      </c>
      <c r="G841" s="2">
        <v>4615.05393</v>
      </c>
      <c r="H841" s="3">
        <f t="shared" si="53"/>
        <v>0.59166861130774784</v>
      </c>
      <c r="I841" s="2">
        <v>4516.4551199999996</v>
      </c>
      <c r="J841" s="3">
        <f t="shared" si="54"/>
        <v>2.1831017331132019E-2</v>
      </c>
      <c r="K841" s="2">
        <v>26084.791020000001</v>
      </c>
      <c r="L841" s="2">
        <v>37710.580379999999</v>
      </c>
      <c r="M841" s="3">
        <f t="shared" si="55"/>
        <v>0.44569225611530316</v>
      </c>
    </row>
    <row r="842" spans="1:13" x14ac:dyDescent="0.2">
      <c r="A842" s="1" t="s">
        <v>27</v>
      </c>
      <c r="B842" s="1" t="s">
        <v>72</v>
      </c>
      <c r="C842" s="2">
        <v>0</v>
      </c>
      <c r="D842" s="2">
        <v>0</v>
      </c>
      <c r="E842" s="3" t="str">
        <f t="shared" si="52"/>
        <v/>
      </c>
      <c r="F842" s="2">
        <v>18.857500000000002</v>
      </c>
      <c r="G842" s="2">
        <v>17.157109999999999</v>
      </c>
      <c r="H842" s="3">
        <f t="shared" si="53"/>
        <v>-9.0170489195280479E-2</v>
      </c>
      <c r="I842" s="2">
        <v>2.0357099999999999</v>
      </c>
      <c r="J842" s="3">
        <f t="shared" si="54"/>
        <v>7.4280717783967258</v>
      </c>
      <c r="K842" s="2">
        <v>23.613499999999998</v>
      </c>
      <c r="L842" s="2">
        <v>31.70279</v>
      </c>
      <c r="M842" s="3">
        <f t="shared" si="55"/>
        <v>0.34257056344887471</v>
      </c>
    </row>
    <row r="843" spans="1:13" x14ac:dyDescent="0.2">
      <c r="A843" s="1" t="s">
        <v>2</v>
      </c>
      <c r="B843" s="1" t="s">
        <v>72</v>
      </c>
      <c r="C843" s="2">
        <v>0</v>
      </c>
      <c r="D843" s="2">
        <v>0</v>
      </c>
      <c r="E843" s="3" t="str">
        <f t="shared" si="52"/>
        <v/>
      </c>
      <c r="F843" s="2">
        <v>811.14729999999997</v>
      </c>
      <c r="G843" s="2">
        <v>870.31960000000004</v>
      </c>
      <c r="H843" s="3">
        <f t="shared" si="53"/>
        <v>7.2948895965011529E-2</v>
      </c>
      <c r="I843" s="2">
        <v>1309.94443</v>
      </c>
      <c r="J843" s="3">
        <f t="shared" si="54"/>
        <v>-0.33560570962540748</v>
      </c>
      <c r="K843" s="2">
        <v>11834.185439999999</v>
      </c>
      <c r="L843" s="2">
        <v>15416.85917</v>
      </c>
      <c r="M843" s="3">
        <f t="shared" si="55"/>
        <v>0.30273936031882909</v>
      </c>
    </row>
    <row r="844" spans="1:13" x14ac:dyDescent="0.2">
      <c r="A844" s="1" t="s">
        <v>26</v>
      </c>
      <c r="B844" s="1" t="s">
        <v>72</v>
      </c>
      <c r="C844" s="2">
        <v>326.07805999999999</v>
      </c>
      <c r="D844" s="2">
        <v>265.72181999999998</v>
      </c>
      <c r="E844" s="3">
        <f t="shared" si="52"/>
        <v>-0.18509751928725293</v>
      </c>
      <c r="F844" s="2">
        <v>57303.682059999999</v>
      </c>
      <c r="G844" s="2">
        <v>70279.823990000004</v>
      </c>
      <c r="H844" s="3">
        <f t="shared" si="53"/>
        <v>0.22644516832990402</v>
      </c>
      <c r="I844" s="2">
        <v>62917.973960000003</v>
      </c>
      <c r="J844" s="3">
        <f t="shared" si="54"/>
        <v>0.11700710570687289</v>
      </c>
      <c r="K844" s="2">
        <v>428426.75287000003</v>
      </c>
      <c r="L844" s="2">
        <v>449988.75030999997</v>
      </c>
      <c r="M844" s="3">
        <f t="shared" si="55"/>
        <v>5.0328317023989877E-2</v>
      </c>
    </row>
    <row r="845" spans="1:13" x14ac:dyDescent="0.2">
      <c r="A845" s="1" t="s">
        <v>30</v>
      </c>
      <c r="B845" s="1" t="s">
        <v>72</v>
      </c>
      <c r="C845" s="2">
        <v>0</v>
      </c>
      <c r="D845" s="2">
        <v>0</v>
      </c>
      <c r="E845" s="3" t="str">
        <f t="shared" si="52"/>
        <v/>
      </c>
      <c r="F845" s="2">
        <v>730.06853000000001</v>
      </c>
      <c r="G845" s="2">
        <v>3949.7815599999999</v>
      </c>
      <c r="H845" s="3">
        <f t="shared" si="53"/>
        <v>4.410151783970198</v>
      </c>
      <c r="I845" s="2">
        <v>1390.9763499999999</v>
      </c>
      <c r="J845" s="3">
        <f t="shared" si="54"/>
        <v>1.8395749216009318</v>
      </c>
      <c r="K845" s="2">
        <v>8816.7406900000005</v>
      </c>
      <c r="L845" s="2">
        <v>13334.39423</v>
      </c>
      <c r="M845" s="3">
        <f t="shared" si="55"/>
        <v>0.51239496531002082</v>
      </c>
    </row>
    <row r="846" spans="1:13" x14ac:dyDescent="0.2">
      <c r="A846" s="6" t="s">
        <v>0</v>
      </c>
      <c r="B846" s="6" t="s">
        <v>72</v>
      </c>
      <c r="C846" s="5">
        <v>1254.6991599999999</v>
      </c>
      <c r="D846" s="5">
        <v>368.79156999999998</v>
      </c>
      <c r="E846" s="4">
        <f t="shared" si="52"/>
        <v>-0.70607171682493197</v>
      </c>
      <c r="F846" s="5">
        <v>200178.03137000001</v>
      </c>
      <c r="G846" s="5">
        <v>261410.23555000001</v>
      </c>
      <c r="H846" s="4">
        <f t="shared" si="53"/>
        <v>0.30588873194991706</v>
      </c>
      <c r="I846" s="5">
        <v>215516.26521000001</v>
      </c>
      <c r="J846" s="4">
        <f t="shared" si="54"/>
        <v>0.21294898691419273</v>
      </c>
      <c r="K846" s="5">
        <v>1732916.81131</v>
      </c>
      <c r="L846" s="5">
        <v>2336240.6206100001</v>
      </c>
      <c r="M846" s="4">
        <f t="shared" si="55"/>
        <v>0.34815509051696303</v>
      </c>
    </row>
    <row r="847" spans="1:13" x14ac:dyDescent="0.2">
      <c r="A847" s="1" t="s">
        <v>22</v>
      </c>
      <c r="B847" s="1" t="s">
        <v>71</v>
      </c>
      <c r="C847" s="2">
        <v>0</v>
      </c>
      <c r="D847" s="2">
        <v>0</v>
      </c>
      <c r="E847" s="3" t="str">
        <f t="shared" si="52"/>
        <v/>
      </c>
      <c r="F847" s="2">
        <v>291.04156999999998</v>
      </c>
      <c r="G847" s="2">
        <v>701.02229</v>
      </c>
      <c r="H847" s="3">
        <f t="shared" si="53"/>
        <v>1.4086672223490275</v>
      </c>
      <c r="I847" s="2">
        <v>1070.1759400000001</v>
      </c>
      <c r="J847" s="3">
        <f t="shared" si="54"/>
        <v>-0.34494669166268122</v>
      </c>
      <c r="K847" s="2">
        <v>7737.9271099999996</v>
      </c>
      <c r="L847" s="2">
        <v>8997.1750300000003</v>
      </c>
      <c r="M847" s="3">
        <f t="shared" si="55"/>
        <v>0.16273711319568118</v>
      </c>
    </row>
    <row r="848" spans="1:13" x14ac:dyDescent="0.2">
      <c r="A848" s="1" t="s">
        <v>21</v>
      </c>
      <c r="B848" s="1" t="s">
        <v>71</v>
      </c>
      <c r="C848" s="2">
        <v>0</v>
      </c>
      <c r="D848" s="2">
        <v>0</v>
      </c>
      <c r="E848" s="3" t="str">
        <f t="shared" si="52"/>
        <v/>
      </c>
      <c r="F848" s="2">
        <v>93.700270000000003</v>
      </c>
      <c r="G848" s="2">
        <v>115.94193</v>
      </c>
      <c r="H848" s="3">
        <f t="shared" si="53"/>
        <v>0.23737028719340936</v>
      </c>
      <c r="I848" s="2">
        <v>151.44602</v>
      </c>
      <c r="J848" s="3">
        <f t="shared" si="54"/>
        <v>-0.23443395871347428</v>
      </c>
      <c r="K848" s="2">
        <v>5944.9333500000002</v>
      </c>
      <c r="L848" s="2">
        <v>1620.01109</v>
      </c>
      <c r="M848" s="3">
        <f t="shared" si="55"/>
        <v>-0.7274971821172731</v>
      </c>
    </row>
    <row r="849" spans="1:13" x14ac:dyDescent="0.2">
      <c r="A849" s="1" t="s">
        <v>20</v>
      </c>
      <c r="B849" s="1" t="s">
        <v>71</v>
      </c>
      <c r="C849" s="2">
        <v>0</v>
      </c>
      <c r="D849" s="2">
        <v>0</v>
      </c>
      <c r="E849" s="3" t="str">
        <f t="shared" si="52"/>
        <v/>
      </c>
      <c r="F849" s="2">
        <v>362.89728000000002</v>
      </c>
      <c r="G849" s="2">
        <v>375.55945000000003</v>
      </c>
      <c r="H849" s="3">
        <f t="shared" si="53"/>
        <v>3.4891884557525454E-2</v>
      </c>
      <c r="I849" s="2">
        <v>371.95161000000002</v>
      </c>
      <c r="J849" s="3">
        <f t="shared" si="54"/>
        <v>9.6997563742229342E-3</v>
      </c>
      <c r="K849" s="2">
        <v>4269.5181499999999</v>
      </c>
      <c r="L849" s="2">
        <v>3344.3318599999998</v>
      </c>
      <c r="M849" s="3">
        <f t="shared" si="55"/>
        <v>-0.21669571541697275</v>
      </c>
    </row>
    <row r="850" spans="1:13" x14ac:dyDescent="0.2">
      <c r="A850" s="1" t="s">
        <v>19</v>
      </c>
      <c r="B850" s="1" t="s">
        <v>71</v>
      </c>
      <c r="C850" s="2">
        <v>0</v>
      </c>
      <c r="D850" s="2">
        <v>0</v>
      </c>
      <c r="E850" s="3" t="str">
        <f t="shared" si="52"/>
        <v/>
      </c>
      <c r="F850" s="2">
        <v>53.111240000000002</v>
      </c>
      <c r="G850" s="2">
        <v>78.261399999999995</v>
      </c>
      <c r="H850" s="3">
        <f t="shared" si="53"/>
        <v>0.47353742823552958</v>
      </c>
      <c r="I850" s="2">
        <v>103.40693</v>
      </c>
      <c r="J850" s="3">
        <f t="shared" si="54"/>
        <v>-0.24317064630001106</v>
      </c>
      <c r="K850" s="2">
        <v>2265.53505</v>
      </c>
      <c r="L850" s="2">
        <v>2387.3446800000002</v>
      </c>
      <c r="M850" s="3">
        <f t="shared" si="55"/>
        <v>5.3766385119488724E-2</v>
      </c>
    </row>
    <row r="851" spans="1:13" x14ac:dyDescent="0.2">
      <c r="A851" s="1" t="s">
        <v>18</v>
      </c>
      <c r="B851" s="1" t="s">
        <v>71</v>
      </c>
      <c r="C851" s="2">
        <v>0</v>
      </c>
      <c r="D851" s="2">
        <v>0</v>
      </c>
      <c r="E851" s="3" t="str">
        <f t="shared" si="52"/>
        <v/>
      </c>
      <c r="F851" s="2">
        <v>0</v>
      </c>
      <c r="G851" s="2">
        <v>2.81203</v>
      </c>
      <c r="H851" s="3" t="str">
        <f t="shared" si="53"/>
        <v/>
      </c>
      <c r="I851" s="2">
        <v>8.7692300000000003</v>
      </c>
      <c r="J851" s="3">
        <f t="shared" si="54"/>
        <v>-0.67932988415174422</v>
      </c>
      <c r="K851" s="2">
        <v>24.99175</v>
      </c>
      <c r="L851" s="2">
        <v>162.23562000000001</v>
      </c>
      <c r="M851" s="3">
        <f t="shared" si="55"/>
        <v>5.4915670171156483</v>
      </c>
    </row>
    <row r="852" spans="1:13" x14ac:dyDescent="0.2">
      <c r="A852" s="1" t="s">
        <v>17</v>
      </c>
      <c r="B852" s="1" t="s">
        <v>71</v>
      </c>
      <c r="C852" s="2">
        <v>0</v>
      </c>
      <c r="D852" s="2">
        <v>0</v>
      </c>
      <c r="E852" s="3" t="str">
        <f t="shared" si="52"/>
        <v/>
      </c>
      <c r="F852" s="2">
        <v>266.30081999999999</v>
      </c>
      <c r="G852" s="2">
        <v>281.19686000000002</v>
      </c>
      <c r="H852" s="3">
        <f t="shared" si="53"/>
        <v>5.5936891219486418E-2</v>
      </c>
      <c r="I852" s="2">
        <v>166.53066999999999</v>
      </c>
      <c r="J852" s="3">
        <f t="shared" si="54"/>
        <v>0.68855899036495827</v>
      </c>
      <c r="K852" s="2">
        <v>3872.2356</v>
      </c>
      <c r="L852" s="2">
        <v>2279.6541000000002</v>
      </c>
      <c r="M852" s="3">
        <f t="shared" si="55"/>
        <v>-0.41128218024750351</v>
      </c>
    </row>
    <row r="853" spans="1:13" x14ac:dyDescent="0.2">
      <c r="A853" s="1" t="s">
        <v>16</v>
      </c>
      <c r="B853" s="1" t="s">
        <v>71</v>
      </c>
      <c r="C853" s="2">
        <v>0</v>
      </c>
      <c r="D853" s="2">
        <v>0</v>
      </c>
      <c r="E853" s="3" t="str">
        <f t="shared" si="52"/>
        <v/>
      </c>
      <c r="F853" s="2">
        <v>0</v>
      </c>
      <c r="G853" s="2">
        <v>0</v>
      </c>
      <c r="H853" s="3" t="str">
        <f t="shared" si="53"/>
        <v/>
      </c>
      <c r="I853" s="2">
        <v>0</v>
      </c>
      <c r="J853" s="3" t="str">
        <f t="shared" si="54"/>
        <v/>
      </c>
      <c r="K853" s="2">
        <v>2.52</v>
      </c>
      <c r="L853" s="2">
        <v>67.128860000000003</v>
      </c>
      <c r="M853" s="3">
        <f t="shared" si="55"/>
        <v>25.638436507936508</v>
      </c>
    </row>
    <row r="854" spans="1:13" x14ac:dyDescent="0.2">
      <c r="A854" s="1" t="s">
        <v>15</v>
      </c>
      <c r="B854" s="1" t="s">
        <v>71</v>
      </c>
      <c r="C854" s="2">
        <v>0</v>
      </c>
      <c r="D854" s="2">
        <v>0</v>
      </c>
      <c r="E854" s="3" t="str">
        <f t="shared" si="52"/>
        <v/>
      </c>
      <c r="F854" s="2">
        <v>0</v>
      </c>
      <c r="G854" s="2">
        <v>0</v>
      </c>
      <c r="H854" s="3" t="str">
        <f t="shared" si="53"/>
        <v/>
      </c>
      <c r="I854" s="2">
        <v>0</v>
      </c>
      <c r="J854" s="3" t="str">
        <f t="shared" si="54"/>
        <v/>
      </c>
      <c r="K854" s="2">
        <v>0.37509999999999999</v>
      </c>
      <c r="L854" s="2">
        <v>2.375E-2</v>
      </c>
      <c r="M854" s="3">
        <f t="shared" si="55"/>
        <v>-0.93668355105305245</v>
      </c>
    </row>
    <row r="855" spans="1:13" x14ac:dyDescent="0.2">
      <c r="A855" s="1" t="s">
        <v>14</v>
      </c>
      <c r="B855" s="1" t="s">
        <v>71</v>
      </c>
      <c r="C855" s="2">
        <v>0</v>
      </c>
      <c r="D855" s="2">
        <v>0</v>
      </c>
      <c r="E855" s="3" t="str">
        <f t="shared" si="52"/>
        <v/>
      </c>
      <c r="F855" s="2">
        <v>86.727099999999993</v>
      </c>
      <c r="G855" s="2">
        <v>192.80419000000001</v>
      </c>
      <c r="H855" s="3">
        <f t="shared" si="53"/>
        <v>1.2231135365992869</v>
      </c>
      <c r="I855" s="2">
        <v>351.29351000000003</v>
      </c>
      <c r="J855" s="3">
        <f t="shared" si="54"/>
        <v>-0.4511592599590013</v>
      </c>
      <c r="K855" s="2">
        <v>1594.90066</v>
      </c>
      <c r="L855" s="2">
        <v>1709.6220000000001</v>
      </c>
      <c r="M855" s="3">
        <f t="shared" si="55"/>
        <v>7.1930084974696884E-2</v>
      </c>
    </row>
    <row r="856" spans="1:13" x14ac:dyDescent="0.2">
      <c r="A856" s="1" t="s">
        <v>13</v>
      </c>
      <c r="B856" s="1" t="s">
        <v>71</v>
      </c>
      <c r="C856" s="2">
        <v>0</v>
      </c>
      <c r="D856" s="2">
        <v>0</v>
      </c>
      <c r="E856" s="3" t="str">
        <f t="shared" si="52"/>
        <v/>
      </c>
      <c r="F856" s="2">
        <v>582.67701</v>
      </c>
      <c r="G856" s="2">
        <v>756.64778999999999</v>
      </c>
      <c r="H856" s="3">
        <f t="shared" si="53"/>
        <v>0.29857155338941554</v>
      </c>
      <c r="I856" s="2">
        <v>769.23859000000004</v>
      </c>
      <c r="J856" s="3">
        <f t="shared" si="54"/>
        <v>-1.6367873587829318E-2</v>
      </c>
      <c r="K856" s="2">
        <v>9231.9621299999999</v>
      </c>
      <c r="L856" s="2">
        <v>14948.48769</v>
      </c>
      <c r="M856" s="3">
        <f t="shared" si="55"/>
        <v>0.61921024799524393</v>
      </c>
    </row>
    <row r="857" spans="1:13" x14ac:dyDescent="0.2">
      <c r="A857" s="1" t="s">
        <v>12</v>
      </c>
      <c r="B857" s="1" t="s">
        <v>71</v>
      </c>
      <c r="C857" s="2">
        <v>0</v>
      </c>
      <c r="D857" s="2">
        <v>0</v>
      </c>
      <c r="E857" s="3" t="str">
        <f t="shared" si="52"/>
        <v/>
      </c>
      <c r="F857" s="2">
        <v>1144.2193</v>
      </c>
      <c r="G857" s="2">
        <v>1835.0556099999999</v>
      </c>
      <c r="H857" s="3">
        <f t="shared" si="53"/>
        <v>0.60376215468485794</v>
      </c>
      <c r="I857" s="2">
        <v>1698.1551099999999</v>
      </c>
      <c r="J857" s="3">
        <f t="shared" si="54"/>
        <v>8.0617194032410744E-2</v>
      </c>
      <c r="K857" s="2">
        <v>13856.81806</v>
      </c>
      <c r="L857" s="2">
        <v>17046.12717</v>
      </c>
      <c r="M857" s="3">
        <f t="shared" si="55"/>
        <v>0.23016172227926335</v>
      </c>
    </row>
    <row r="858" spans="1:13" x14ac:dyDescent="0.2">
      <c r="A858" s="1" t="s">
        <v>11</v>
      </c>
      <c r="B858" s="1" t="s">
        <v>71</v>
      </c>
      <c r="C858" s="2">
        <v>0</v>
      </c>
      <c r="D858" s="2">
        <v>0</v>
      </c>
      <c r="E858" s="3" t="str">
        <f t="shared" si="52"/>
        <v/>
      </c>
      <c r="F858" s="2">
        <v>207.51727</v>
      </c>
      <c r="G858" s="2">
        <v>500.03008999999997</v>
      </c>
      <c r="H858" s="3">
        <f t="shared" si="53"/>
        <v>1.4095830192831662</v>
      </c>
      <c r="I858" s="2">
        <v>935.86593000000005</v>
      </c>
      <c r="J858" s="3">
        <f t="shared" si="54"/>
        <v>-0.46570328722192078</v>
      </c>
      <c r="K858" s="2">
        <v>4108.9932399999998</v>
      </c>
      <c r="L858" s="2">
        <v>4624.2038000000002</v>
      </c>
      <c r="M858" s="3">
        <f t="shared" si="55"/>
        <v>0.12538608119004846</v>
      </c>
    </row>
    <row r="859" spans="1:13" x14ac:dyDescent="0.2">
      <c r="A859" s="1" t="s">
        <v>10</v>
      </c>
      <c r="B859" s="1" t="s">
        <v>71</v>
      </c>
      <c r="C859" s="2">
        <v>0</v>
      </c>
      <c r="D859" s="2">
        <v>0</v>
      </c>
      <c r="E859" s="3" t="str">
        <f t="shared" si="52"/>
        <v/>
      </c>
      <c r="F859" s="2">
        <v>780.81904999999995</v>
      </c>
      <c r="G859" s="2">
        <v>1474.2203500000001</v>
      </c>
      <c r="H859" s="3">
        <f t="shared" si="53"/>
        <v>0.88804352301599221</v>
      </c>
      <c r="I859" s="2">
        <v>1220.5499199999999</v>
      </c>
      <c r="J859" s="3">
        <f t="shared" si="54"/>
        <v>0.20783290043556768</v>
      </c>
      <c r="K859" s="2">
        <v>21175.499830000001</v>
      </c>
      <c r="L859" s="2">
        <v>17532.359280000001</v>
      </c>
      <c r="M859" s="3">
        <f t="shared" si="55"/>
        <v>-0.17204507941950198</v>
      </c>
    </row>
    <row r="860" spans="1:13" x14ac:dyDescent="0.2">
      <c r="A860" s="1" t="s">
        <v>28</v>
      </c>
      <c r="B860" s="1" t="s">
        <v>71</v>
      </c>
      <c r="C860" s="2">
        <v>0</v>
      </c>
      <c r="D860" s="2">
        <v>0</v>
      </c>
      <c r="E860" s="3" t="str">
        <f t="shared" si="52"/>
        <v/>
      </c>
      <c r="F860" s="2">
        <v>27.644200000000001</v>
      </c>
      <c r="G860" s="2">
        <v>122.12942</v>
      </c>
      <c r="H860" s="3">
        <f t="shared" si="53"/>
        <v>3.4179039364495987</v>
      </c>
      <c r="I860" s="2">
        <v>239.26320000000001</v>
      </c>
      <c r="J860" s="3">
        <f t="shared" si="54"/>
        <v>-0.48956036699333627</v>
      </c>
      <c r="K860" s="2">
        <v>1223.89401</v>
      </c>
      <c r="L860" s="2">
        <v>1296.9565700000001</v>
      </c>
      <c r="M860" s="3">
        <f t="shared" si="55"/>
        <v>5.9696803320411718E-2</v>
      </c>
    </row>
    <row r="861" spans="1:13" x14ac:dyDescent="0.2">
      <c r="A861" s="1" t="s">
        <v>9</v>
      </c>
      <c r="B861" s="1" t="s">
        <v>71</v>
      </c>
      <c r="C861" s="2">
        <v>0</v>
      </c>
      <c r="D861" s="2">
        <v>0</v>
      </c>
      <c r="E861" s="3" t="str">
        <f t="shared" si="52"/>
        <v/>
      </c>
      <c r="F861" s="2">
        <v>37.25479</v>
      </c>
      <c r="G861" s="2">
        <v>36.751570000000001</v>
      </c>
      <c r="H861" s="3">
        <f t="shared" si="53"/>
        <v>-1.3507524804192927E-2</v>
      </c>
      <c r="I861" s="2">
        <v>54.403739999999999</v>
      </c>
      <c r="J861" s="3">
        <f t="shared" si="54"/>
        <v>-0.32446611207244203</v>
      </c>
      <c r="K861" s="2">
        <v>915.07262000000003</v>
      </c>
      <c r="L861" s="2">
        <v>530.95279000000005</v>
      </c>
      <c r="M861" s="3">
        <f t="shared" si="55"/>
        <v>-0.41976977739755772</v>
      </c>
    </row>
    <row r="862" spans="1:13" x14ac:dyDescent="0.2">
      <c r="A862" s="1" t="s">
        <v>8</v>
      </c>
      <c r="B862" s="1" t="s">
        <v>71</v>
      </c>
      <c r="C862" s="2">
        <v>0</v>
      </c>
      <c r="D862" s="2">
        <v>0</v>
      </c>
      <c r="E862" s="3" t="str">
        <f t="shared" si="52"/>
        <v/>
      </c>
      <c r="F862" s="2">
        <v>15.64147</v>
      </c>
      <c r="G862" s="2">
        <v>122.05903000000001</v>
      </c>
      <c r="H862" s="3">
        <f t="shared" si="53"/>
        <v>6.8035523515372924</v>
      </c>
      <c r="I862" s="2">
        <v>80.312029999999993</v>
      </c>
      <c r="J862" s="3">
        <f t="shared" si="54"/>
        <v>0.51981004589225321</v>
      </c>
      <c r="K862" s="2">
        <v>1550.4753700000001</v>
      </c>
      <c r="L862" s="2">
        <v>2142.3923799999998</v>
      </c>
      <c r="M862" s="3">
        <f t="shared" si="55"/>
        <v>0.38176485834792695</v>
      </c>
    </row>
    <row r="863" spans="1:13" x14ac:dyDescent="0.2">
      <c r="A863" s="1" t="s">
        <v>7</v>
      </c>
      <c r="B863" s="1" t="s">
        <v>71</v>
      </c>
      <c r="C863" s="2">
        <v>0</v>
      </c>
      <c r="D863" s="2">
        <v>0</v>
      </c>
      <c r="E863" s="3" t="str">
        <f t="shared" si="52"/>
        <v/>
      </c>
      <c r="F863" s="2">
        <v>47.797550000000001</v>
      </c>
      <c r="G863" s="2">
        <v>59.268169999999998</v>
      </c>
      <c r="H863" s="3">
        <f t="shared" si="53"/>
        <v>0.23998343011304968</v>
      </c>
      <c r="I863" s="2">
        <v>27.331810000000001</v>
      </c>
      <c r="J863" s="3">
        <f t="shared" si="54"/>
        <v>1.1684685353805691</v>
      </c>
      <c r="K863" s="2">
        <v>1837.61132</v>
      </c>
      <c r="L863" s="2">
        <v>1433.8777399999999</v>
      </c>
      <c r="M863" s="3">
        <f t="shared" si="55"/>
        <v>-0.21970564482591459</v>
      </c>
    </row>
    <row r="864" spans="1:13" x14ac:dyDescent="0.2">
      <c r="A864" s="1" t="s">
        <v>6</v>
      </c>
      <c r="B864" s="1" t="s">
        <v>71</v>
      </c>
      <c r="C864" s="2">
        <v>0</v>
      </c>
      <c r="D864" s="2">
        <v>0</v>
      </c>
      <c r="E864" s="3" t="str">
        <f t="shared" si="52"/>
        <v/>
      </c>
      <c r="F864" s="2">
        <v>219.23706000000001</v>
      </c>
      <c r="G864" s="2">
        <v>992.29278999999997</v>
      </c>
      <c r="H864" s="3">
        <f t="shared" si="53"/>
        <v>3.5261179382719323</v>
      </c>
      <c r="I864" s="2">
        <v>878.21659</v>
      </c>
      <c r="J864" s="3">
        <f t="shared" si="54"/>
        <v>0.12989529154761237</v>
      </c>
      <c r="K864" s="2">
        <v>8348.7248899999995</v>
      </c>
      <c r="L864" s="2">
        <v>8559.5815600000005</v>
      </c>
      <c r="M864" s="3">
        <f t="shared" si="55"/>
        <v>2.5256152619493211E-2</v>
      </c>
    </row>
    <row r="865" spans="1:13" x14ac:dyDescent="0.2">
      <c r="A865" s="1" t="s">
        <v>5</v>
      </c>
      <c r="B865" s="1" t="s">
        <v>71</v>
      </c>
      <c r="C865" s="2">
        <v>0</v>
      </c>
      <c r="D865" s="2">
        <v>0</v>
      </c>
      <c r="E865" s="3" t="str">
        <f t="shared" si="52"/>
        <v/>
      </c>
      <c r="F865" s="2">
        <v>0.29831000000000002</v>
      </c>
      <c r="G865" s="2">
        <v>0.2099</v>
      </c>
      <c r="H865" s="3">
        <f t="shared" si="53"/>
        <v>-0.29636954845630392</v>
      </c>
      <c r="I865" s="2">
        <v>1.5478000000000001</v>
      </c>
      <c r="J865" s="3">
        <f t="shared" si="54"/>
        <v>-0.86438816384545802</v>
      </c>
      <c r="K865" s="2">
        <v>299.33884999999998</v>
      </c>
      <c r="L865" s="2">
        <v>7.4543499999999998</v>
      </c>
      <c r="M865" s="3">
        <f t="shared" si="55"/>
        <v>-0.97509728523377437</v>
      </c>
    </row>
    <row r="866" spans="1:13" x14ac:dyDescent="0.2">
      <c r="A866" s="1" t="s">
        <v>4</v>
      </c>
      <c r="B866" s="1" t="s">
        <v>71</v>
      </c>
      <c r="C866" s="2">
        <v>0</v>
      </c>
      <c r="D866" s="2">
        <v>0</v>
      </c>
      <c r="E866" s="3" t="str">
        <f t="shared" si="52"/>
        <v/>
      </c>
      <c r="F866" s="2">
        <v>37.707799999999999</v>
      </c>
      <c r="G866" s="2">
        <v>123.93644</v>
      </c>
      <c r="H866" s="3">
        <f t="shared" si="53"/>
        <v>2.2867587077474689</v>
      </c>
      <c r="I866" s="2">
        <v>155.6756</v>
      </c>
      <c r="J866" s="3">
        <f t="shared" si="54"/>
        <v>-0.20388011994172495</v>
      </c>
      <c r="K866" s="2">
        <v>2035.4107100000001</v>
      </c>
      <c r="L866" s="2">
        <v>5117.5324199999995</v>
      </c>
      <c r="M866" s="3">
        <f t="shared" si="55"/>
        <v>1.514250512123914</v>
      </c>
    </row>
    <row r="867" spans="1:13" x14ac:dyDescent="0.2">
      <c r="A867" s="1" t="s">
        <v>24</v>
      </c>
      <c r="B867" s="1" t="s">
        <v>71</v>
      </c>
      <c r="C867" s="2">
        <v>0</v>
      </c>
      <c r="D867" s="2">
        <v>0</v>
      </c>
      <c r="E867" s="3" t="str">
        <f t="shared" si="52"/>
        <v/>
      </c>
      <c r="F867" s="2">
        <v>1.9690000000000001</v>
      </c>
      <c r="G867" s="2">
        <v>0.41477000000000003</v>
      </c>
      <c r="H867" s="3">
        <f t="shared" si="53"/>
        <v>-0.78934992381919755</v>
      </c>
      <c r="I867" s="2">
        <v>0</v>
      </c>
      <c r="J867" s="3" t="str">
        <f t="shared" si="54"/>
        <v/>
      </c>
      <c r="K867" s="2">
        <v>6.96387</v>
      </c>
      <c r="L867" s="2">
        <v>1.0854699999999999</v>
      </c>
      <c r="M867" s="3">
        <f t="shared" si="55"/>
        <v>-0.84412833668635401</v>
      </c>
    </row>
    <row r="868" spans="1:13" x14ac:dyDescent="0.2">
      <c r="A868" s="1" t="s">
        <v>3</v>
      </c>
      <c r="B868" s="1" t="s">
        <v>71</v>
      </c>
      <c r="C868" s="2">
        <v>0</v>
      </c>
      <c r="D868" s="2">
        <v>0</v>
      </c>
      <c r="E868" s="3" t="str">
        <f t="shared" si="52"/>
        <v/>
      </c>
      <c r="F868" s="2">
        <v>19.90953</v>
      </c>
      <c r="G868" s="2">
        <v>54.87744</v>
      </c>
      <c r="H868" s="3">
        <f t="shared" si="53"/>
        <v>1.7563403053713471</v>
      </c>
      <c r="I868" s="2">
        <v>36.604030000000002</v>
      </c>
      <c r="J868" s="3">
        <f t="shared" si="54"/>
        <v>0.49921852867020378</v>
      </c>
      <c r="K868" s="2">
        <v>248.28289000000001</v>
      </c>
      <c r="L868" s="2">
        <v>442.27890000000002</v>
      </c>
      <c r="M868" s="3">
        <f t="shared" si="55"/>
        <v>0.78135070040468757</v>
      </c>
    </row>
    <row r="869" spans="1:13" x14ac:dyDescent="0.2">
      <c r="A869" s="1" t="s">
        <v>27</v>
      </c>
      <c r="B869" s="1" t="s">
        <v>71</v>
      </c>
      <c r="C869" s="2">
        <v>0</v>
      </c>
      <c r="D869" s="2">
        <v>0</v>
      </c>
      <c r="E869" s="3" t="str">
        <f t="shared" si="52"/>
        <v/>
      </c>
      <c r="F869" s="2">
        <v>3.7519999999999998</v>
      </c>
      <c r="G869" s="2">
        <v>1.2213700000000001</v>
      </c>
      <c r="H869" s="3">
        <f t="shared" si="53"/>
        <v>-0.67447494669509589</v>
      </c>
      <c r="I869" s="2">
        <v>0</v>
      </c>
      <c r="J869" s="3" t="str">
        <f t="shared" si="54"/>
        <v/>
      </c>
      <c r="K869" s="2">
        <v>3.7519999999999998</v>
      </c>
      <c r="L869" s="2">
        <v>16.436</v>
      </c>
      <c r="M869" s="3">
        <f t="shared" si="55"/>
        <v>3.3805970149253737</v>
      </c>
    </row>
    <row r="870" spans="1:13" x14ac:dyDescent="0.2">
      <c r="A870" s="1" t="s">
        <v>2</v>
      </c>
      <c r="B870" s="1" t="s">
        <v>71</v>
      </c>
      <c r="C870" s="2">
        <v>0</v>
      </c>
      <c r="D870" s="2">
        <v>0</v>
      </c>
      <c r="E870" s="3" t="str">
        <f t="shared" si="52"/>
        <v/>
      </c>
      <c r="F870" s="2">
        <v>246.49571</v>
      </c>
      <c r="G870" s="2">
        <v>277.55513999999999</v>
      </c>
      <c r="H870" s="3">
        <f t="shared" si="53"/>
        <v>0.12600393735047155</v>
      </c>
      <c r="I870" s="2">
        <v>371.76702</v>
      </c>
      <c r="J870" s="3">
        <f t="shared" si="54"/>
        <v>-0.25341645420833725</v>
      </c>
      <c r="K870" s="2">
        <v>5201.0492700000004</v>
      </c>
      <c r="L870" s="2">
        <v>3562.31014</v>
      </c>
      <c r="M870" s="3">
        <f t="shared" si="55"/>
        <v>-0.31507856298388814</v>
      </c>
    </row>
    <row r="871" spans="1:13" x14ac:dyDescent="0.2">
      <c r="A871" s="1" t="s">
        <v>26</v>
      </c>
      <c r="B871" s="1" t="s">
        <v>71</v>
      </c>
      <c r="C871" s="2">
        <v>0</v>
      </c>
      <c r="D871" s="2">
        <v>0</v>
      </c>
      <c r="E871" s="3" t="str">
        <f t="shared" si="52"/>
        <v/>
      </c>
      <c r="F871" s="2">
        <v>62.844729999999998</v>
      </c>
      <c r="G871" s="2">
        <v>150.36795000000001</v>
      </c>
      <c r="H871" s="3">
        <f t="shared" si="53"/>
        <v>1.3926898882372476</v>
      </c>
      <c r="I871" s="2">
        <v>227.97318000000001</v>
      </c>
      <c r="J871" s="3">
        <f t="shared" si="54"/>
        <v>-0.34041385920922806</v>
      </c>
      <c r="K871" s="2">
        <v>390.42160000000001</v>
      </c>
      <c r="L871" s="2">
        <v>1513.63534</v>
      </c>
      <c r="M871" s="3">
        <f t="shared" si="55"/>
        <v>2.8769252008597883</v>
      </c>
    </row>
    <row r="872" spans="1:13" x14ac:dyDescent="0.2">
      <c r="A872" s="1" t="s">
        <v>30</v>
      </c>
      <c r="B872" s="1" t="s">
        <v>71</v>
      </c>
      <c r="C872" s="2">
        <v>0</v>
      </c>
      <c r="D872" s="2">
        <v>0</v>
      </c>
      <c r="E872" s="3" t="str">
        <f t="shared" si="52"/>
        <v/>
      </c>
      <c r="F872" s="2">
        <v>37.871079999999999</v>
      </c>
      <c r="G872" s="2">
        <v>7.12148</v>
      </c>
      <c r="H872" s="3">
        <f t="shared" si="53"/>
        <v>-0.8119546630304707</v>
      </c>
      <c r="I872" s="2">
        <v>14.01046</v>
      </c>
      <c r="J872" s="3">
        <f t="shared" si="54"/>
        <v>-0.49170262789373087</v>
      </c>
      <c r="K872" s="2">
        <v>131.43235999999999</v>
      </c>
      <c r="L872" s="2">
        <v>284.66831000000002</v>
      </c>
      <c r="M872" s="3">
        <f t="shared" si="55"/>
        <v>1.1658920984147287</v>
      </c>
    </row>
    <row r="873" spans="1:13" x14ac:dyDescent="0.2">
      <c r="A873" s="6" t="s">
        <v>0</v>
      </c>
      <c r="B873" s="6" t="s">
        <v>71</v>
      </c>
      <c r="C873" s="5">
        <v>0</v>
      </c>
      <c r="D873" s="5">
        <v>0</v>
      </c>
      <c r="E873" s="4" t="str">
        <f t="shared" si="52"/>
        <v/>
      </c>
      <c r="F873" s="5">
        <v>4627.4341400000003</v>
      </c>
      <c r="G873" s="5">
        <v>8261.7574600000007</v>
      </c>
      <c r="H873" s="4">
        <f t="shared" si="53"/>
        <v>0.78538628752909712</v>
      </c>
      <c r="I873" s="5">
        <v>8934.4889199999998</v>
      </c>
      <c r="J873" s="4">
        <f t="shared" si="54"/>
        <v>-7.529602040180261E-2</v>
      </c>
      <c r="K873" s="5">
        <v>96278.639790000001</v>
      </c>
      <c r="L873" s="5">
        <v>99627.866899999994</v>
      </c>
      <c r="M873" s="4">
        <f t="shared" si="55"/>
        <v>3.4786813745034451E-2</v>
      </c>
    </row>
    <row r="874" spans="1:13" x14ac:dyDescent="0.2">
      <c r="A874" s="1" t="s">
        <v>22</v>
      </c>
      <c r="B874" s="1" t="s">
        <v>70</v>
      </c>
      <c r="C874" s="2">
        <v>0</v>
      </c>
      <c r="D874" s="2">
        <v>0</v>
      </c>
      <c r="E874" s="3" t="str">
        <f t="shared" si="52"/>
        <v/>
      </c>
      <c r="F874" s="2">
        <v>6.4615400000000003</v>
      </c>
      <c r="G874" s="2">
        <v>199.53417999999999</v>
      </c>
      <c r="H874" s="3">
        <f t="shared" si="53"/>
        <v>29.880282409456566</v>
      </c>
      <c r="I874" s="2">
        <v>109.87806999999999</v>
      </c>
      <c r="J874" s="3">
        <f t="shared" si="54"/>
        <v>0.81596000002548275</v>
      </c>
      <c r="K874" s="2">
        <v>361.58289000000002</v>
      </c>
      <c r="L874" s="2">
        <v>1070.69121</v>
      </c>
      <c r="M874" s="3">
        <f t="shared" si="55"/>
        <v>1.9611224413854313</v>
      </c>
    </row>
    <row r="875" spans="1:13" x14ac:dyDescent="0.2">
      <c r="A875" s="1" t="s">
        <v>21</v>
      </c>
      <c r="B875" s="1" t="s">
        <v>70</v>
      </c>
      <c r="C875" s="2">
        <v>0</v>
      </c>
      <c r="D875" s="2">
        <v>0</v>
      </c>
      <c r="E875" s="3" t="str">
        <f t="shared" si="52"/>
        <v/>
      </c>
      <c r="F875" s="2">
        <v>1138.1277</v>
      </c>
      <c r="G875" s="2">
        <v>672.64251000000002</v>
      </c>
      <c r="H875" s="3">
        <f t="shared" si="53"/>
        <v>-0.40899205774536551</v>
      </c>
      <c r="I875" s="2">
        <v>942.93364999999994</v>
      </c>
      <c r="J875" s="3">
        <f t="shared" si="54"/>
        <v>-0.28664916136994367</v>
      </c>
      <c r="K875" s="2">
        <v>12327.767980000001</v>
      </c>
      <c r="L875" s="2">
        <v>7710.2661900000003</v>
      </c>
      <c r="M875" s="3">
        <f t="shared" si="55"/>
        <v>-0.37456105578002608</v>
      </c>
    </row>
    <row r="876" spans="1:13" x14ac:dyDescent="0.2">
      <c r="A876" s="1" t="s">
        <v>20</v>
      </c>
      <c r="B876" s="1" t="s">
        <v>70</v>
      </c>
      <c r="C876" s="2">
        <v>0</v>
      </c>
      <c r="D876" s="2">
        <v>0</v>
      </c>
      <c r="E876" s="3" t="str">
        <f t="shared" si="52"/>
        <v/>
      </c>
      <c r="F876" s="2">
        <v>8.5101499999999994</v>
      </c>
      <c r="G876" s="2">
        <v>132.60118</v>
      </c>
      <c r="H876" s="3">
        <f t="shared" si="53"/>
        <v>14.581532640435245</v>
      </c>
      <c r="I876" s="2">
        <v>1213.4155599999999</v>
      </c>
      <c r="J876" s="3">
        <f t="shared" si="54"/>
        <v>-0.89072071895962834</v>
      </c>
      <c r="K876" s="2">
        <v>355.92333000000002</v>
      </c>
      <c r="L876" s="2">
        <v>3109.4411700000001</v>
      </c>
      <c r="M876" s="3">
        <f t="shared" si="55"/>
        <v>7.7362667965598089</v>
      </c>
    </row>
    <row r="877" spans="1:13" x14ac:dyDescent="0.2">
      <c r="A877" s="1" t="s">
        <v>19</v>
      </c>
      <c r="B877" s="1" t="s">
        <v>70</v>
      </c>
      <c r="C877" s="2">
        <v>0</v>
      </c>
      <c r="D877" s="2">
        <v>0</v>
      </c>
      <c r="E877" s="3" t="str">
        <f t="shared" si="52"/>
        <v/>
      </c>
      <c r="F877" s="2">
        <v>0</v>
      </c>
      <c r="G877" s="2">
        <v>0</v>
      </c>
      <c r="H877" s="3" t="str">
        <f t="shared" si="53"/>
        <v/>
      </c>
      <c r="I877" s="2">
        <v>0</v>
      </c>
      <c r="J877" s="3" t="str">
        <f t="shared" si="54"/>
        <v/>
      </c>
      <c r="K877" s="2">
        <v>106.66246</v>
      </c>
      <c r="L877" s="2">
        <v>28.513819999999999</v>
      </c>
      <c r="M877" s="3">
        <f t="shared" si="55"/>
        <v>-0.73267239476756862</v>
      </c>
    </row>
    <row r="878" spans="1:13" x14ac:dyDescent="0.2">
      <c r="A878" s="1" t="s">
        <v>18</v>
      </c>
      <c r="B878" s="1" t="s">
        <v>70</v>
      </c>
      <c r="C878" s="2">
        <v>0</v>
      </c>
      <c r="D878" s="2">
        <v>0</v>
      </c>
      <c r="E878" s="3" t="str">
        <f t="shared" si="52"/>
        <v/>
      </c>
      <c r="F878" s="2">
        <v>0</v>
      </c>
      <c r="G878" s="2">
        <v>0.36</v>
      </c>
      <c r="H878" s="3" t="str">
        <f t="shared" si="53"/>
        <v/>
      </c>
      <c r="I878" s="2">
        <v>0</v>
      </c>
      <c r="J878" s="3" t="str">
        <f t="shared" si="54"/>
        <v/>
      </c>
      <c r="K878" s="2">
        <v>0.33923999999999999</v>
      </c>
      <c r="L878" s="2">
        <v>0.36</v>
      </c>
      <c r="M878" s="3">
        <f t="shared" si="55"/>
        <v>6.1195613724796649E-2</v>
      </c>
    </row>
    <row r="879" spans="1:13" x14ac:dyDescent="0.2">
      <c r="A879" s="1" t="s">
        <v>17</v>
      </c>
      <c r="B879" s="1" t="s">
        <v>70</v>
      </c>
      <c r="C879" s="2">
        <v>0</v>
      </c>
      <c r="D879" s="2">
        <v>0</v>
      </c>
      <c r="E879" s="3" t="str">
        <f t="shared" si="52"/>
        <v/>
      </c>
      <c r="F879" s="2">
        <v>2.45987</v>
      </c>
      <c r="G879" s="2">
        <v>5.5450999999999997</v>
      </c>
      <c r="H879" s="3">
        <f t="shared" si="53"/>
        <v>1.254224816758609</v>
      </c>
      <c r="I879" s="2">
        <v>2.7239900000000001</v>
      </c>
      <c r="J879" s="3">
        <f t="shared" si="54"/>
        <v>1.0356535816944996</v>
      </c>
      <c r="K879" s="2">
        <v>192.32766000000001</v>
      </c>
      <c r="L879" s="2">
        <v>258.21053000000001</v>
      </c>
      <c r="M879" s="3">
        <f t="shared" si="55"/>
        <v>0.34255535579229734</v>
      </c>
    </row>
    <row r="880" spans="1:13" x14ac:dyDescent="0.2">
      <c r="A880" s="1" t="s">
        <v>16</v>
      </c>
      <c r="B880" s="1" t="s">
        <v>70</v>
      </c>
      <c r="C880" s="2">
        <v>0</v>
      </c>
      <c r="D880" s="2">
        <v>0</v>
      </c>
      <c r="E880" s="3" t="str">
        <f t="shared" si="52"/>
        <v/>
      </c>
      <c r="F880" s="2">
        <v>0</v>
      </c>
      <c r="G880" s="2">
        <v>0</v>
      </c>
      <c r="H880" s="3" t="str">
        <f t="shared" si="53"/>
        <v/>
      </c>
      <c r="I880" s="2">
        <v>0</v>
      </c>
      <c r="J880" s="3" t="str">
        <f t="shared" si="54"/>
        <v/>
      </c>
      <c r="K880" s="2">
        <v>21.434429999999999</v>
      </c>
      <c r="L880" s="2">
        <v>37.792369999999998</v>
      </c>
      <c r="M880" s="3">
        <f t="shared" si="55"/>
        <v>0.76316188487400871</v>
      </c>
    </row>
    <row r="881" spans="1:13" x14ac:dyDescent="0.2">
      <c r="A881" s="1" t="s">
        <v>14</v>
      </c>
      <c r="B881" s="1" t="s">
        <v>70</v>
      </c>
      <c r="C881" s="2">
        <v>0</v>
      </c>
      <c r="D881" s="2">
        <v>0</v>
      </c>
      <c r="E881" s="3" t="str">
        <f t="shared" si="52"/>
        <v/>
      </c>
      <c r="F881" s="2">
        <v>408.0016</v>
      </c>
      <c r="G881" s="2">
        <v>734.01202999999998</v>
      </c>
      <c r="H881" s="3">
        <f t="shared" si="53"/>
        <v>0.79904203807043883</v>
      </c>
      <c r="I881" s="2">
        <v>1140.2745199999999</v>
      </c>
      <c r="J881" s="3">
        <f t="shared" si="54"/>
        <v>-0.35628480938081475</v>
      </c>
      <c r="K881" s="2">
        <v>7840.1031700000003</v>
      </c>
      <c r="L881" s="2">
        <v>10167.748250000001</v>
      </c>
      <c r="M881" s="3">
        <f t="shared" si="55"/>
        <v>0.29688959820155025</v>
      </c>
    </row>
    <row r="882" spans="1:13" x14ac:dyDescent="0.2">
      <c r="A882" s="1" t="s">
        <v>13</v>
      </c>
      <c r="B882" s="1" t="s">
        <v>70</v>
      </c>
      <c r="C882" s="2">
        <v>0</v>
      </c>
      <c r="D882" s="2">
        <v>0</v>
      </c>
      <c r="E882" s="3" t="str">
        <f t="shared" si="52"/>
        <v/>
      </c>
      <c r="F882" s="2">
        <v>386.26468999999997</v>
      </c>
      <c r="G882" s="2">
        <v>1638.7878000000001</v>
      </c>
      <c r="H882" s="3">
        <f t="shared" si="53"/>
        <v>3.2426549524886683</v>
      </c>
      <c r="I882" s="2">
        <v>1884.15822</v>
      </c>
      <c r="J882" s="3">
        <f t="shared" si="54"/>
        <v>-0.13022813975781711</v>
      </c>
      <c r="K882" s="2">
        <v>5586.9498700000004</v>
      </c>
      <c r="L882" s="2">
        <v>15476.594870000001</v>
      </c>
      <c r="M882" s="3">
        <f t="shared" si="55"/>
        <v>1.7701331191647149</v>
      </c>
    </row>
    <row r="883" spans="1:13" x14ac:dyDescent="0.2">
      <c r="A883" s="1" t="s">
        <v>12</v>
      </c>
      <c r="B883" s="1" t="s">
        <v>70</v>
      </c>
      <c r="C883" s="2">
        <v>0</v>
      </c>
      <c r="D883" s="2">
        <v>0</v>
      </c>
      <c r="E883" s="3" t="str">
        <f t="shared" si="52"/>
        <v/>
      </c>
      <c r="F883" s="2">
        <v>314.22286000000003</v>
      </c>
      <c r="G883" s="2">
        <v>387.95102000000003</v>
      </c>
      <c r="H883" s="3">
        <f t="shared" si="53"/>
        <v>0.23463652517197509</v>
      </c>
      <c r="I883" s="2">
        <v>586.30080999999996</v>
      </c>
      <c r="J883" s="3">
        <f t="shared" si="54"/>
        <v>-0.33830720786485002</v>
      </c>
      <c r="K883" s="2">
        <v>3114.29079</v>
      </c>
      <c r="L883" s="2">
        <v>3115.0260699999999</v>
      </c>
      <c r="M883" s="3">
        <f t="shared" si="55"/>
        <v>2.3609869777119208E-4</v>
      </c>
    </row>
    <row r="884" spans="1:13" x14ac:dyDescent="0.2">
      <c r="A884" s="1" t="s">
        <v>11</v>
      </c>
      <c r="B884" s="1" t="s">
        <v>70</v>
      </c>
      <c r="C884" s="2">
        <v>0</v>
      </c>
      <c r="D884" s="2">
        <v>0</v>
      </c>
      <c r="E884" s="3" t="str">
        <f t="shared" si="52"/>
        <v/>
      </c>
      <c r="F884" s="2">
        <v>2342.3380900000002</v>
      </c>
      <c r="G884" s="2">
        <v>2033.6746599999999</v>
      </c>
      <c r="H884" s="3">
        <f t="shared" si="53"/>
        <v>-0.13177578049802374</v>
      </c>
      <c r="I884" s="2">
        <v>2611.8048800000001</v>
      </c>
      <c r="J884" s="3">
        <f t="shared" si="54"/>
        <v>-0.22135276047114216</v>
      </c>
      <c r="K884" s="2">
        <v>13737.6967</v>
      </c>
      <c r="L884" s="2">
        <v>24658.03573</v>
      </c>
      <c r="M884" s="3">
        <f t="shared" si="55"/>
        <v>0.79491775575449997</v>
      </c>
    </row>
    <row r="885" spans="1:13" x14ac:dyDescent="0.2">
      <c r="A885" s="1" t="s">
        <v>10</v>
      </c>
      <c r="B885" s="1" t="s">
        <v>70</v>
      </c>
      <c r="C885" s="2">
        <v>0</v>
      </c>
      <c r="D885" s="2">
        <v>0</v>
      </c>
      <c r="E885" s="3" t="str">
        <f t="shared" si="52"/>
        <v/>
      </c>
      <c r="F885" s="2">
        <v>833.68705</v>
      </c>
      <c r="G885" s="2">
        <v>2210.3633599999998</v>
      </c>
      <c r="H885" s="3">
        <f t="shared" si="53"/>
        <v>1.6513106566786662</v>
      </c>
      <c r="I885" s="2">
        <v>1998.7729999999999</v>
      </c>
      <c r="J885" s="3">
        <f t="shared" si="54"/>
        <v>0.1058601251868021</v>
      </c>
      <c r="K885" s="2">
        <v>36361.721949999999</v>
      </c>
      <c r="L885" s="2">
        <v>43130.044119999999</v>
      </c>
      <c r="M885" s="3">
        <f t="shared" si="55"/>
        <v>0.1861386592006542</v>
      </c>
    </row>
    <row r="886" spans="1:13" x14ac:dyDescent="0.2">
      <c r="A886" s="1" t="s">
        <v>28</v>
      </c>
      <c r="B886" s="1" t="s">
        <v>70</v>
      </c>
      <c r="C886" s="2">
        <v>0</v>
      </c>
      <c r="D886" s="2">
        <v>0</v>
      </c>
      <c r="E886" s="3" t="str">
        <f t="shared" si="52"/>
        <v/>
      </c>
      <c r="F886" s="2">
        <v>33.319519999999997</v>
      </c>
      <c r="G886" s="2">
        <v>39.720860000000002</v>
      </c>
      <c r="H886" s="3">
        <f t="shared" si="53"/>
        <v>0.19211981445110871</v>
      </c>
      <c r="I886" s="2">
        <v>90.732429999999994</v>
      </c>
      <c r="J886" s="3">
        <f t="shared" si="54"/>
        <v>-0.56221981489970008</v>
      </c>
      <c r="K886" s="2">
        <v>354.69884000000002</v>
      </c>
      <c r="L886" s="2">
        <v>819.69710999999995</v>
      </c>
      <c r="M886" s="3">
        <f t="shared" si="55"/>
        <v>1.3109664243615793</v>
      </c>
    </row>
    <row r="887" spans="1:13" x14ac:dyDescent="0.2">
      <c r="A887" s="1" t="s">
        <v>9</v>
      </c>
      <c r="B887" s="1" t="s">
        <v>70</v>
      </c>
      <c r="C887" s="2">
        <v>14.13</v>
      </c>
      <c r="D887" s="2">
        <v>0</v>
      </c>
      <c r="E887" s="3">
        <f t="shared" si="52"/>
        <v>-1</v>
      </c>
      <c r="F887" s="2">
        <v>4400.2509200000004</v>
      </c>
      <c r="G887" s="2">
        <v>5488.1137900000003</v>
      </c>
      <c r="H887" s="3">
        <f t="shared" si="53"/>
        <v>0.24722746265569784</v>
      </c>
      <c r="I887" s="2">
        <v>5734.2955599999996</v>
      </c>
      <c r="J887" s="3">
        <f t="shared" si="54"/>
        <v>-4.2931475614416903E-2</v>
      </c>
      <c r="K887" s="2">
        <v>58802.690419999999</v>
      </c>
      <c r="L887" s="2">
        <v>69978.5965</v>
      </c>
      <c r="M887" s="3">
        <f t="shared" si="55"/>
        <v>0.19005773375632562</v>
      </c>
    </row>
    <row r="888" spans="1:13" x14ac:dyDescent="0.2">
      <c r="A888" s="1" t="s">
        <v>8</v>
      </c>
      <c r="B888" s="1" t="s">
        <v>70</v>
      </c>
      <c r="C888" s="2">
        <v>0</v>
      </c>
      <c r="D888" s="2">
        <v>0</v>
      </c>
      <c r="E888" s="3" t="str">
        <f t="shared" si="52"/>
        <v/>
      </c>
      <c r="F888" s="2">
        <v>345.42545999999999</v>
      </c>
      <c r="G888" s="2">
        <v>1360.87734</v>
      </c>
      <c r="H888" s="3">
        <f t="shared" si="53"/>
        <v>2.9397134768236253</v>
      </c>
      <c r="I888" s="2">
        <v>2821.08392</v>
      </c>
      <c r="J888" s="3">
        <f t="shared" si="54"/>
        <v>-0.51760480063989023</v>
      </c>
      <c r="K888" s="2">
        <v>5947.0828499999998</v>
      </c>
      <c r="L888" s="2">
        <v>10652.774960000001</v>
      </c>
      <c r="M888" s="3">
        <f t="shared" si="55"/>
        <v>0.79126056062931771</v>
      </c>
    </row>
    <row r="889" spans="1:13" x14ac:dyDescent="0.2">
      <c r="A889" s="1" t="s">
        <v>7</v>
      </c>
      <c r="B889" s="1" t="s">
        <v>70</v>
      </c>
      <c r="C889" s="2">
        <v>0</v>
      </c>
      <c r="D889" s="2">
        <v>0</v>
      </c>
      <c r="E889" s="3" t="str">
        <f t="shared" si="52"/>
        <v/>
      </c>
      <c r="F889" s="2">
        <v>733.57710999999995</v>
      </c>
      <c r="G889" s="2">
        <v>301.51006999999998</v>
      </c>
      <c r="H889" s="3">
        <f t="shared" si="53"/>
        <v>-0.58898653476251461</v>
      </c>
      <c r="I889" s="2">
        <v>1469.98828</v>
      </c>
      <c r="J889" s="3">
        <f t="shared" si="54"/>
        <v>-0.79488947354056461</v>
      </c>
      <c r="K889" s="2">
        <v>14216.125099999999</v>
      </c>
      <c r="L889" s="2">
        <v>9823.5567100000007</v>
      </c>
      <c r="M889" s="3">
        <f t="shared" si="55"/>
        <v>-0.3089849279674669</v>
      </c>
    </row>
    <row r="890" spans="1:13" x14ac:dyDescent="0.2">
      <c r="A890" s="1" t="s">
        <v>6</v>
      </c>
      <c r="B890" s="1" t="s">
        <v>70</v>
      </c>
      <c r="C890" s="2">
        <v>0</v>
      </c>
      <c r="D890" s="2">
        <v>0</v>
      </c>
      <c r="E890" s="3" t="str">
        <f t="shared" si="52"/>
        <v/>
      </c>
      <c r="F890" s="2">
        <v>1055.45686</v>
      </c>
      <c r="G890" s="2">
        <v>873.54785000000004</v>
      </c>
      <c r="H890" s="3">
        <f t="shared" si="53"/>
        <v>-0.17235096657574422</v>
      </c>
      <c r="I890" s="2">
        <v>2343.6662200000001</v>
      </c>
      <c r="J890" s="3">
        <f t="shared" si="54"/>
        <v>-0.62727292711502236</v>
      </c>
      <c r="K890" s="2">
        <v>17015.322209999998</v>
      </c>
      <c r="L890" s="2">
        <v>15344.03616</v>
      </c>
      <c r="M890" s="3">
        <f t="shared" si="55"/>
        <v>-9.8222415618892889E-2</v>
      </c>
    </row>
    <row r="891" spans="1:13" x14ac:dyDescent="0.2">
      <c r="A891" s="1" t="s">
        <v>5</v>
      </c>
      <c r="B891" s="1" t="s">
        <v>70</v>
      </c>
      <c r="C891" s="2">
        <v>0</v>
      </c>
      <c r="D891" s="2">
        <v>0</v>
      </c>
      <c r="E891" s="3" t="str">
        <f t="shared" si="52"/>
        <v/>
      </c>
      <c r="F891" s="2">
        <v>0</v>
      </c>
      <c r="G891" s="2">
        <v>0</v>
      </c>
      <c r="H891" s="3" t="str">
        <f t="shared" si="53"/>
        <v/>
      </c>
      <c r="I891" s="2">
        <v>0</v>
      </c>
      <c r="J891" s="3" t="str">
        <f t="shared" si="54"/>
        <v/>
      </c>
      <c r="K891" s="2">
        <v>0.65708</v>
      </c>
      <c r="L891" s="2">
        <v>0</v>
      </c>
      <c r="M891" s="3">
        <f t="shared" si="55"/>
        <v>-1</v>
      </c>
    </row>
    <row r="892" spans="1:13" x14ac:dyDescent="0.2">
      <c r="A892" s="1" t="s">
        <v>4</v>
      </c>
      <c r="B892" s="1" t="s">
        <v>70</v>
      </c>
      <c r="C892" s="2">
        <v>0</v>
      </c>
      <c r="D892" s="2">
        <v>0</v>
      </c>
      <c r="E892" s="3" t="str">
        <f t="shared" si="52"/>
        <v/>
      </c>
      <c r="F892" s="2">
        <v>0</v>
      </c>
      <c r="G892" s="2">
        <v>6.8036099999999999</v>
      </c>
      <c r="H892" s="3" t="str">
        <f t="shared" si="53"/>
        <v/>
      </c>
      <c r="I892" s="2">
        <v>0</v>
      </c>
      <c r="J892" s="3" t="str">
        <f t="shared" si="54"/>
        <v/>
      </c>
      <c r="K892" s="2">
        <v>1.5895300000000001</v>
      </c>
      <c r="L892" s="2">
        <v>63.022779999999997</v>
      </c>
      <c r="M892" s="3">
        <f t="shared" si="55"/>
        <v>38.648688606065939</v>
      </c>
    </row>
    <row r="893" spans="1:13" x14ac:dyDescent="0.2">
      <c r="A893" s="1" t="s">
        <v>24</v>
      </c>
      <c r="B893" s="1" t="s">
        <v>70</v>
      </c>
      <c r="C893" s="2">
        <v>0</v>
      </c>
      <c r="D893" s="2">
        <v>0</v>
      </c>
      <c r="E893" s="3" t="str">
        <f t="shared" si="52"/>
        <v/>
      </c>
      <c r="F893" s="2">
        <v>0</v>
      </c>
      <c r="G893" s="2">
        <v>0</v>
      </c>
      <c r="H893" s="3" t="str">
        <f t="shared" si="53"/>
        <v/>
      </c>
      <c r="I893" s="2">
        <v>0</v>
      </c>
      <c r="J893" s="3" t="str">
        <f t="shared" si="54"/>
        <v/>
      </c>
      <c r="K893" s="2">
        <v>704.43484000000001</v>
      </c>
      <c r="L893" s="2">
        <v>549.26081999999997</v>
      </c>
      <c r="M893" s="3">
        <f t="shared" si="55"/>
        <v>-0.22028158062142422</v>
      </c>
    </row>
    <row r="894" spans="1:13" x14ac:dyDescent="0.2">
      <c r="A894" s="1" t="s">
        <v>3</v>
      </c>
      <c r="B894" s="1" t="s">
        <v>70</v>
      </c>
      <c r="C894" s="2">
        <v>0</v>
      </c>
      <c r="D894" s="2">
        <v>0</v>
      </c>
      <c r="E894" s="3" t="str">
        <f t="shared" si="52"/>
        <v/>
      </c>
      <c r="F894" s="2">
        <v>856.58846000000005</v>
      </c>
      <c r="G894" s="2">
        <v>608.82575999999995</v>
      </c>
      <c r="H894" s="3">
        <f t="shared" si="53"/>
        <v>-0.28924356510709948</v>
      </c>
      <c r="I894" s="2">
        <v>501.49770000000001</v>
      </c>
      <c r="J894" s="3">
        <f t="shared" si="54"/>
        <v>0.21401505929139852</v>
      </c>
      <c r="K894" s="2">
        <v>5283.5249599999997</v>
      </c>
      <c r="L894" s="2">
        <v>5456.9943300000004</v>
      </c>
      <c r="M894" s="3">
        <f t="shared" si="55"/>
        <v>3.2832128420568818E-2</v>
      </c>
    </row>
    <row r="895" spans="1:13" x14ac:dyDescent="0.2">
      <c r="A895" s="1" t="s">
        <v>27</v>
      </c>
      <c r="B895" s="1" t="s">
        <v>70</v>
      </c>
      <c r="C895" s="2">
        <v>0</v>
      </c>
      <c r="D895" s="2">
        <v>0</v>
      </c>
      <c r="E895" s="3" t="str">
        <f t="shared" si="52"/>
        <v/>
      </c>
      <c r="F895" s="2">
        <v>20.33616</v>
      </c>
      <c r="G895" s="2">
        <v>1995.82168</v>
      </c>
      <c r="H895" s="3">
        <f t="shared" si="53"/>
        <v>97.141521309824469</v>
      </c>
      <c r="I895" s="2">
        <v>21.84862</v>
      </c>
      <c r="J895" s="3">
        <f t="shared" si="54"/>
        <v>90.347722647929245</v>
      </c>
      <c r="K895" s="2">
        <v>10081.94702</v>
      </c>
      <c r="L895" s="2">
        <v>4175.7574000000004</v>
      </c>
      <c r="M895" s="3">
        <f t="shared" si="55"/>
        <v>-0.58581835515338776</v>
      </c>
    </row>
    <row r="896" spans="1:13" x14ac:dyDescent="0.2">
      <c r="A896" s="1" t="s">
        <v>2</v>
      </c>
      <c r="B896" s="1" t="s">
        <v>70</v>
      </c>
      <c r="C896" s="2">
        <v>0</v>
      </c>
      <c r="D896" s="2">
        <v>0</v>
      </c>
      <c r="E896" s="3" t="str">
        <f t="shared" si="52"/>
        <v/>
      </c>
      <c r="F896" s="2">
        <v>801.60071000000005</v>
      </c>
      <c r="G896" s="2">
        <v>1295.94769</v>
      </c>
      <c r="H896" s="3">
        <f t="shared" si="53"/>
        <v>0.61669977812270127</v>
      </c>
      <c r="I896" s="2">
        <v>893.26202000000001</v>
      </c>
      <c r="J896" s="3">
        <f t="shared" si="54"/>
        <v>0.45080352795028711</v>
      </c>
      <c r="K896" s="2">
        <v>12712.94939</v>
      </c>
      <c r="L896" s="2">
        <v>13677.37876</v>
      </c>
      <c r="M896" s="3">
        <f t="shared" si="55"/>
        <v>7.5861968801560709E-2</v>
      </c>
    </row>
    <row r="897" spans="1:13" x14ac:dyDescent="0.2">
      <c r="A897" s="1" t="s">
        <v>26</v>
      </c>
      <c r="B897" s="1" t="s">
        <v>70</v>
      </c>
      <c r="C897" s="2">
        <v>43.564549999999997</v>
      </c>
      <c r="D897" s="2">
        <v>0</v>
      </c>
      <c r="E897" s="3">
        <f t="shared" si="52"/>
        <v>-1</v>
      </c>
      <c r="F897" s="2">
        <v>804.13534000000004</v>
      </c>
      <c r="G897" s="2">
        <v>1044.9960000000001</v>
      </c>
      <c r="H897" s="3">
        <f t="shared" si="53"/>
        <v>0.29952751485838203</v>
      </c>
      <c r="I897" s="2">
        <v>930.73643000000004</v>
      </c>
      <c r="J897" s="3">
        <f t="shared" si="54"/>
        <v>0.12276254191533043</v>
      </c>
      <c r="K897" s="2">
        <v>25264.9728</v>
      </c>
      <c r="L897" s="2">
        <v>26208.812320000001</v>
      </c>
      <c r="M897" s="3">
        <f t="shared" si="55"/>
        <v>3.7357630561153821E-2</v>
      </c>
    </row>
    <row r="898" spans="1:13" x14ac:dyDescent="0.2">
      <c r="A898" s="6" t="s">
        <v>0</v>
      </c>
      <c r="B898" s="6" t="s">
        <v>70</v>
      </c>
      <c r="C898" s="5">
        <v>57.69455</v>
      </c>
      <c r="D898" s="5">
        <v>0</v>
      </c>
      <c r="E898" s="4">
        <f t="shared" si="52"/>
        <v>-1</v>
      </c>
      <c r="F898" s="5">
        <v>14490.764090000001</v>
      </c>
      <c r="G898" s="5">
        <v>21031.636490000001</v>
      </c>
      <c r="H898" s="4">
        <f t="shared" si="53"/>
        <v>0.45138216034541756</v>
      </c>
      <c r="I898" s="5">
        <v>25297.373879999999</v>
      </c>
      <c r="J898" s="4">
        <f t="shared" si="54"/>
        <v>-0.16862372395786396</v>
      </c>
      <c r="K898" s="5">
        <v>230392.79551</v>
      </c>
      <c r="L898" s="5">
        <v>265512.61218</v>
      </c>
      <c r="M898" s="4">
        <f t="shared" si="55"/>
        <v>0.15243452640200128</v>
      </c>
    </row>
    <row r="899" spans="1:13" x14ac:dyDescent="0.2">
      <c r="A899" s="1" t="s">
        <v>22</v>
      </c>
      <c r="B899" s="1" t="s">
        <v>69</v>
      </c>
      <c r="C899" s="2">
        <v>159.14022</v>
      </c>
      <c r="D899" s="2">
        <v>0</v>
      </c>
      <c r="E899" s="3">
        <f t="shared" si="52"/>
        <v>-1</v>
      </c>
      <c r="F899" s="2">
        <v>502793.56332000002</v>
      </c>
      <c r="G899" s="2">
        <v>669615.97534999996</v>
      </c>
      <c r="H899" s="3">
        <f t="shared" si="53"/>
        <v>0.33179106535981417</v>
      </c>
      <c r="I899" s="2">
        <v>607163.93432</v>
      </c>
      <c r="J899" s="3">
        <f t="shared" si="54"/>
        <v>0.10285861445302058</v>
      </c>
      <c r="K899" s="2">
        <v>5060553.2399300002</v>
      </c>
      <c r="L899" s="2">
        <v>6169696.5390999997</v>
      </c>
      <c r="M899" s="3">
        <f t="shared" si="55"/>
        <v>0.21917431683523625</v>
      </c>
    </row>
    <row r="900" spans="1:13" x14ac:dyDescent="0.2">
      <c r="A900" s="1" t="s">
        <v>21</v>
      </c>
      <c r="B900" s="1" t="s">
        <v>69</v>
      </c>
      <c r="C900" s="2">
        <v>2052.72498</v>
      </c>
      <c r="D900" s="2">
        <v>0</v>
      </c>
      <c r="E900" s="3">
        <f t="shared" si="52"/>
        <v>-1</v>
      </c>
      <c r="F900" s="2">
        <v>123872.62298</v>
      </c>
      <c r="G900" s="2">
        <v>134439.88824</v>
      </c>
      <c r="H900" s="3">
        <f t="shared" si="53"/>
        <v>8.5307511908471856E-2</v>
      </c>
      <c r="I900" s="2">
        <v>130264.29592</v>
      </c>
      <c r="J900" s="3">
        <f t="shared" si="54"/>
        <v>3.2054772111648866E-2</v>
      </c>
      <c r="K900" s="2">
        <v>1580545.0543899999</v>
      </c>
      <c r="L900" s="2">
        <v>1544271.41041</v>
      </c>
      <c r="M900" s="3">
        <f t="shared" si="55"/>
        <v>-2.2950085402025699E-2</v>
      </c>
    </row>
    <row r="901" spans="1:13" x14ac:dyDescent="0.2">
      <c r="A901" s="1" t="s">
        <v>20</v>
      </c>
      <c r="B901" s="1" t="s">
        <v>69</v>
      </c>
      <c r="C901" s="2">
        <v>3015.7700399999999</v>
      </c>
      <c r="D901" s="2">
        <v>0</v>
      </c>
      <c r="E901" s="3">
        <f t="shared" ref="E901:E964" si="56">IF(C901=0,"",(D901/C901-1))</f>
        <v>-1</v>
      </c>
      <c r="F901" s="2">
        <v>266646.95903999999</v>
      </c>
      <c r="G901" s="2">
        <v>338895.56779</v>
      </c>
      <c r="H901" s="3">
        <f t="shared" ref="H901:H964" si="57">IF(F901=0,"",(G901/F901-1))</f>
        <v>0.27095230716342766</v>
      </c>
      <c r="I901" s="2">
        <v>338455.51140999998</v>
      </c>
      <c r="J901" s="3">
        <f t="shared" ref="J901:J964" si="58">IF(I901=0,"",(G901/I901-1))</f>
        <v>1.3001897300084497E-3</v>
      </c>
      <c r="K901" s="2">
        <v>3257332.3363999999</v>
      </c>
      <c r="L901" s="2">
        <v>3658025.0625900002</v>
      </c>
      <c r="M901" s="3">
        <f t="shared" ref="M901:M964" si="59">IF(K901=0,"",(L901/K901-1))</f>
        <v>0.12301254057264699</v>
      </c>
    </row>
    <row r="902" spans="1:13" x14ac:dyDescent="0.2">
      <c r="A902" s="1" t="s">
        <v>19</v>
      </c>
      <c r="B902" s="1" t="s">
        <v>69</v>
      </c>
      <c r="C902" s="2">
        <v>6967.0552900000002</v>
      </c>
      <c r="D902" s="2">
        <v>0</v>
      </c>
      <c r="E902" s="3">
        <f t="shared" si="56"/>
        <v>-1</v>
      </c>
      <c r="F902" s="2">
        <v>81640.064740000002</v>
      </c>
      <c r="G902" s="2">
        <v>80214.502710000001</v>
      </c>
      <c r="H902" s="3">
        <f t="shared" si="57"/>
        <v>-1.7461549479903082E-2</v>
      </c>
      <c r="I902" s="2">
        <v>84410.230720000007</v>
      </c>
      <c r="J902" s="3">
        <f t="shared" si="58"/>
        <v>-4.9706391917323289E-2</v>
      </c>
      <c r="K902" s="2">
        <v>944979.18362999998</v>
      </c>
      <c r="L902" s="2">
        <v>1067304.2930000001</v>
      </c>
      <c r="M902" s="3">
        <f t="shared" si="59"/>
        <v>0.12944741163514939</v>
      </c>
    </row>
    <row r="903" spans="1:13" x14ac:dyDescent="0.2">
      <c r="A903" s="1" t="s">
        <v>18</v>
      </c>
      <c r="B903" s="1" t="s">
        <v>69</v>
      </c>
      <c r="C903" s="2">
        <v>23.86486</v>
      </c>
      <c r="D903" s="2">
        <v>0</v>
      </c>
      <c r="E903" s="3">
        <f t="shared" si="56"/>
        <v>-1</v>
      </c>
      <c r="F903" s="2">
        <v>3254.4575799999998</v>
      </c>
      <c r="G903" s="2">
        <v>4371.1665400000002</v>
      </c>
      <c r="H903" s="3">
        <f t="shared" si="57"/>
        <v>0.34313212956366157</v>
      </c>
      <c r="I903" s="2">
        <v>3369.0670599999999</v>
      </c>
      <c r="J903" s="3">
        <f t="shared" si="58"/>
        <v>0.29744123882176465</v>
      </c>
      <c r="K903" s="2">
        <v>39141.580540000003</v>
      </c>
      <c r="L903" s="2">
        <v>41207.114410000002</v>
      </c>
      <c r="M903" s="3">
        <f t="shared" si="59"/>
        <v>5.2770834532069211E-2</v>
      </c>
    </row>
    <row r="904" spans="1:13" x14ac:dyDescent="0.2">
      <c r="A904" s="1" t="s">
        <v>17</v>
      </c>
      <c r="B904" s="1" t="s">
        <v>69</v>
      </c>
      <c r="C904" s="2">
        <v>2667.72192</v>
      </c>
      <c r="D904" s="2">
        <v>0</v>
      </c>
      <c r="E904" s="3">
        <f t="shared" si="56"/>
        <v>-1</v>
      </c>
      <c r="F904" s="2">
        <v>457610.87036</v>
      </c>
      <c r="G904" s="2">
        <v>541510.48632999999</v>
      </c>
      <c r="H904" s="3">
        <f t="shared" si="57"/>
        <v>0.18334270753663828</v>
      </c>
      <c r="I904" s="2">
        <v>530754.25858999998</v>
      </c>
      <c r="J904" s="3">
        <f t="shared" si="58"/>
        <v>2.0265928282092283E-2</v>
      </c>
      <c r="K904" s="2">
        <v>5343506.9702300001</v>
      </c>
      <c r="L904" s="2">
        <v>5620749.46949</v>
      </c>
      <c r="M904" s="3">
        <f t="shared" si="59"/>
        <v>5.188399693395862E-2</v>
      </c>
    </row>
    <row r="905" spans="1:13" x14ac:dyDescent="0.2">
      <c r="A905" s="1" t="s">
        <v>16</v>
      </c>
      <c r="B905" s="1" t="s">
        <v>69</v>
      </c>
      <c r="C905" s="2">
        <v>0</v>
      </c>
      <c r="D905" s="2">
        <v>0</v>
      </c>
      <c r="E905" s="3" t="str">
        <f t="shared" si="56"/>
        <v/>
      </c>
      <c r="F905" s="2">
        <v>49459.89688</v>
      </c>
      <c r="G905" s="2">
        <v>50879.795819999999</v>
      </c>
      <c r="H905" s="3">
        <f t="shared" si="57"/>
        <v>2.8708085329109512E-2</v>
      </c>
      <c r="I905" s="2">
        <v>83876.093500000003</v>
      </c>
      <c r="J905" s="3">
        <f t="shared" si="58"/>
        <v>-0.39339335325625291</v>
      </c>
      <c r="K905" s="2">
        <v>607515.95057999995</v>
      </c>
      <c r="L905" s="2">
        <v>616753.86609000002</v>
      </c>
      <c r="M905" s="3">
        <f t="shared" si="59"/>
        <v>1.5206046032504306E-2</v>
      </c>
    </row>
    <row r="906" spans="1:13" x14ac:dyDescent="0.2">
      <c r="A906" s="1" t="s">
        <v>15</v>
      </c>
      <c r="B906" s="1" t="s">
        <v>69</v>
      </c>
      <c r="C906" s="2">
        <v>0</v>
      </c>
      <c r="D906" s="2">
        <v>0</v>
      </c>
      <c r="E906" s="3" t="str">
        <f t="shared" si="56"/>
        <v/>
      </c>
      <c r="F906" s="2">
        <v>77141.910220000005</v>
      </c>
      <c r="G906" s="2">
        <v>46848.542399999998</v>
      </c>
      <c r="H906" s="3">
        <f t="shared" si="57"/>
        <v>-0.3926966253960622</v>
      </c>
      <c r="I906" s="2">
        <v>80879.431989999997</v>
      </c>
      <c r="J906" s="3">
        <f t="shared" si="58"/>
        <v>-0.42076073919766899</v>
      </c>
      <c r="K906" s="2">
        <v>546514.81710999995</v>
      </c>
      <c r="L906" s="2">
        <v>876031.32917000004</v>
      </c>
      <c r="M906" s="3">
        <f t="shared" si="59"/>
        <v>0.60294158867000403</v>
      </c>
    </row>
    <row r="907" spans="1:13" x14ac:dyDescent="0.2">
      <c r="A907" s="1" t="s">
        <v>14</v>
      </c>
      <c r="B907" s="1" t="s">
        <v>69</v>
      </c>
      <c r="C907" s="2">
        <v>688.46060999999997</v>
      </c>
      <c r="D907" s="2">
        <v>0</v>
      </c>
      <c r="E907" s="3">
        <f t="shared" si="56"/>
        <v>-1</v>
      </c>
      <c r="F907" s="2">
        <v>38224.364439999998</v>
      </c>
      <c r="G907" s="2">
        <v>45611.327550000002</v>
      </c>
      <c r="H907" s="3">
        <f t="shared" si="57"/>
        <v>0.19325273861898129</v>
      </c>
      <c r="I907" s="2">
        <v>48572.860930000003</v>
      </c>
      <c r="J907" s="3">
        <f t="shared" si="58"/>
        <v>-6.0970948041705109E-2</v>
      </c>
      <c r="K907" s="2">
        <v>422875.82134999998</v>
      </c>
      <c r="L907" s="2">
        <v>476530.06884999998</v>
      </c>
      <c r="M907" s="3">
        <f t="shared" si="59"/>
        <v>0.12687944023073428</v>
      </c>
    </row>
    <row r="908" spans="1:13" x14ac:dyDescent="0.2">
      <c r="A908" s="1" t="s">
        <v>13</v>
      </c>
      <c r="B908" s="1" t="s">
        <v>69</v>
      </c>
      <c r="C908" s="2">
        <v>13002.10677</v>
      </c>
      <c r="D908" s="2">
        <v>0</v>
      </c>
      <c r="E908" s="3">
        <f t="shared" si="56"/>
        <v>-1</v>
      </c>
      <c r="F908" s="2">
        <v>961002.93819000002</v>
      </c>
      <c r="G908" s="2">
        <v>1052107.4185800001</v>
      </c>
      <c r="H908" s="3">
        <f t="shared" si="57"/>
        <v>9.4801458736006206E-2</v>
      </c>
      <c r="I908" s="2">
        <v>1049721.5313899999</v>
      </c>
      <c r="J908" s="3">
        <f t="shared" si="58"/>
        <v>2.272876299718174E-3</v>
      </c>
      <c r="K908" s="2">
        <v>12333137.07443</v>
      </c>
      <c r="L908" s="2">
        <v>12468568.245069999</v>
      </c>
      <c r="M908" s="3">
        <f t="shared" si="59"/>
        <v>1.0981080468227766E-2</v>
      </c>
    </row>
    <row r="909" spans="1:13" x14ac:dyDescent="0.2">
      <c r="A909" s="1" t="s">
        <v>12</v>
      </c>
      <c r="B909" s="1" t="s">
        <v>69</v>
      </c>
      <c r="C909" s="2">
        <v>1113.4468999999999</v>
      </c>
      <c r="D909" s="2">
        <v>0</v>
      </c>
      <c r="E909" s="3">
        <f t="shared" si="56"/>
        <v>-1</v>
      </c>
      <c r="F909" s="2">
        <v>168893.98288</v>
      </c>
      <c r="G909" s="2">
        <v>181316.92741999999</v>
      </c>
      <c r="H909" s="3">
        <f t="shared" si="57"/>
        <v>7.355468991945413E-2</v>
      </c>
      <c r="I909" s="2">
        <v>174522.64571000001</v>
      </c>
      <c r="J909" s="3">
        <f t="shared" si="58"/>
        <v>3.8930659584945015E-2</v>
      </c>
      <c r="K909" s="2">
        <v>1816729.9831900001</v>
      </c>
      <c r="L909" s="2">
        <v>1918252.41879</v>
      </c>
      <c r="M909" s="3">
        <f t="shared" si="59"/>
        <v>5.5881961843188499E-2</v>
      </c>
    </row>
    <row r="910" spans="1:13" x14ac:dyDescent="0.2">
      <c r="A910" s="1" t="s">
        <v>11</v>
      </c>
      <c r="B910" s="1" t="s">
        <v>69</v>
      </c>
      <c r="C910" s="2">
        <v>238.62316999999999</v>
      </c>
      <c r="D910" s="2">
        <v>0</v>
      </c>
      <c r="E910" s="3">
        <f t="shared" si="56"/>
        <v>-1</v>
      </c>
      <c r="F910" s="2">
        <v>130692.77567</v>
      </c>
      <c r="G910" s="2">
        <v>152600.83983000001</v>
      </c>
      <c r="H910" s="3">
        <f t="shared" si="57"/>
        <v>0.16763026148681703</v>
      </c>
      <c r="I910" s="2">
        <v>162301.70264999999</v>
      </c>
      <c r="J910" s="3">
        <f t="shared" si="58"/>
        <v>-5.9770554846979462E-2</v>
      </c>
      <c r="K910" s="2">
        <v>1565611.34317</v>
      </c>
      <c r="L910" s="2">
        <v>1723712.74746</v>
      </c>
      <c r="M910" s="3">
        <f t="shared" si="59"/>
        <v>0.10098381375410925</v>
      </c>
    </row>
    <row r="911" spans="1:13" x14ac:dyDescent="0.2">
      <c r="A911" s="1" t="s">
        <v>10</v>
      </c>
      <c r="B911" s="1" t="s">
        <v>69</v>
      </c>
      <c r="C911" s="2">
        <v>1054.7021299999999</v>
      </c>
      <c r="D911" s="2">
        <v>0.95</v>
      </c>
      <c r="E911" s="3">
        <f t="shared" si="56"/>
        <v>-0.99909927175362778</v>
      </c>
      <c r="F911" s="2">
        <v>538665.39665000001</v>
      </c>
      <c r="G911" s="2">
        <v>639337.22540999996</v>
      </c>
      <c r="H911" s="3">
        <f t="shared" si="57"/>
        <v>0.18689121184706781</v>
      </c>
      <c r="I911" s="2">
        <v>627190.38482000004</v>
      </c>
      <c r="J911" s="3">
        <f t="shared" si="58"/>
        <v>1.9367070803367081E-2</v>
      </c>
      <c r="K911" s="2">
        <v>6242681.0236499999</v>
      </c>
      <c r="L911" s="2">
        <v>6805135.26504</v>
      </c>
      <c r="M911" s="3">
        <f t="shared" si="59"/>
        <v>9.0098186862211493E-2</v>
      </c>
    </row>
    <row r="912" spans="1:13" x14ac:dyDescent="0.2">
      <c r="A912" s="1" t="s">
        <v>28</v>
      </c>
      <c r="B912" s="1" t="s">
        <v>69</v>
      </c>
      <c r="C912" s="2">
        <v>0</v>
      </c>
      <c r="D912" s="2">
        <v>0</v>
      </c>
      <c r="E912" s="3" t="str">
        <f t="shared" si="56"/>
        <v/>
      </c>
      <c r="F912" s="2">
        <v>14581.499610000001</v>
      </c>
      <c r="G912" s="2">
        <v>21537.421040000001</v>
      </c>
      <c r="H912" s="3">
        <f t="shared" si="57"/>
        <v>0.47703745266567954</v>
      </c>
      <c r="I912" s="2">
        <v>17124.220249999998</v>
      </c>
      <c r="J912" s="3">
        <f t="shared" si="58"/>
        <v>0.25771689020409583</v>
      </c>
      <c r="K912" s="2">
        <v>127399.81642</v>
      </c>
      <c r="L912" s="2">
        <v>165860.03721000001</v>
      </c>
      <c r="M912" s="3">
        <f t="shared" si="59"/>
        <v>0.30188599851045228</v>
      </c>
    </row>
    <row r="913" spans="1:13" x14ac:dyDescent="0.2">
      <c r="A913" s="1" t="s">
        <v>9</v>
      </c>
      <c r="B913" s="1" t="s">
        <v>69</v>
      </c>
      <c r="C913" s="2">
        <v>54.027540000000002</v>
      </c>
      <c r="D913" s="2">
        <v>0</v>
      </c>
      <c r="E913" s="3">
        <f t="shared" si="56"/>
        <v>-1</v>
      </c>
      <c r="F913" s="2">
        <v>105002.05132</v>
      </c>
      <c r="G913" s="2">
        <v>129222.73874</v>
      </c>
      <c r="H913" s="3">
        <f t="shared" si="57"/>
        <v>0.2306687070920741</v>
      </c>
      <c r="I913" s="2">
        <v>108413.43184</v>
      </c>
      <c r="J913" s="3">
        <f t="shared" si="58"/>
        <v>0.19194399205728518</v>
      </c>
      <c r="K913" s="2">
        <v>1066110.0973199999</v>
      </c>
      <c r="L913" s="2">
        <v>1361020.6452899999</v>
      </c>
      <c r="M913" s="3">
        <f t="shared" si="59"/>
        <v>0.27662297609913788</v>
      </c>
    </row>
    <row r="914" spans="1:13" x14ac:dyDescent="0.2">
      <c r="A914" s="1" t="s">
        <v>8</v>
      </c>
      <c r="B914" s="1" t="s">
        <v>69</v>
      </c>
      <c r="C914" s="2">
        <v>218.33033</v>
      </c>
      <c r="D914" s="2">
        <v>0</v>
      </c>
      <c r="E914" s="3">
        <f t="shared" si="56"/>
        <v>-1</v>
      </c>
      <c r="F914" s="2">
        <v>190795.75344</v>
      </c>
      <c r="G914" s="2">
        <v>242934.33431000001</v>
      </c>
      <c r="H914" s="3">
        <f t="shared" si="57"/>
        <v>0.27326908450504983</v>
      </c>
      <c r="I914" s="2">
        <v>218880.38393000001</v>
      </c>
      <c r="J914" s="3">
        <f t="shared" si="58"/>
        <v>0.10989541386994595</v>
      </c>
      <c r="K914" s="2">
        <v>1975679.2847200001</v>
      </c>
      <c r="L914" s="2">
        <v>2272446.7343799998</v>
      </c>
      <c r="M914" s="3">
        <f t="shared" si="59"/>
        <v>0.15021033623990165</v>
      </c>
    </row>
    <row r="915" spans="1:13" x14ac:dyDescent="0.2">
      <c r="A915" s="1" t="s">
        <v>7</v>
      </c>
      <c r="B915" s="1" t="s">
        <v>69</v>
      </c>
      <c r="C915" s="2">
        <v>645.43766000000005</v>
      </c>
      <c r="D915" s="2">
        <v>0</v>
      </c>
      <c r="E915" s="3">
        <f t="shared" si="56"/>
        <v>-1</v>
      </c>
      <c r="F915" s="2">
        <v>28339.207610000001</v>
      </c>
      <c r="G915" s="2">
        <v>29745.06525</v>
      </c>
      <c r="H915" s="3">
        <f t="shared" si="57"/>
        <v>4.9608219797363518E-2</v>
      </c>
      <c r="I915" s="2">
        <v>29077.561460000001</v>
      </c>
      <c r="J915" s="3">
        <f t="shared" si="58"/>
        <v>2.2955975552428454E-2</v>
      </c>
      <c r="K915" s="2">
        <v>340523.03094999999</v>
      </c>
      <c r="L915" s="2">
        <v>357217.58935999998</v>
      </c>
      <c r="M915" s="3">
        <f t="shared" si="59"/>
        <v>4.9026224051351486E-2</v>
      </c>
    </row>
    <row r="916" spans="1:13" x14ac:dyDescent="0.2">
      <c r="A916" s="1" t="s">
        <v>6</v>
      </c>
      <c r="B916" s="1" t="s">
        <v>69</v>
      </c>
      <c r="C916" s="2">
        <v>469.14420999999999</v>
      </c>
      <c r="D916" s="2">
        <v>0</v>
      </c>
      <c r="E916" s="3">
        <f t="shared" si="56"/>
        <v>-1</v>
      </c>
      <c r="F916" s="2">
        <v>132411.78821</v>
      </c>
      <c r="G916" s="2">
        <v>175451.3192</v>
      </c>
      <c r="H916" s="3">
        <f t="shared" si="57"/>
        <v>0.32504304618060864</v>
      </c>
      <c r="I916" s="2">
        <v>158980.78189000001</v>
      </c>
      <c r="J916" s="3">
        <f t="shared" si="58"/>
        <v>0.10360080705475494</v>
      </c>
      <c r="K916" s="2">
        <v>1614943.5231399999</v>
      </c>
      <c r="L916" s="2">
        <v>1801602.2247299999</v>
      </c>
      <c r="M916" s="3">
        <f t="shared" si="59"/>
        <v>0.11558218533058784</v>
      </c>
    </row>
    <row r="917" spans="1:13" x14ac:dyDescent="0.2">
      <c r="A917" s="1" t="s">
        <v>5</v>
      </c>
      <c r="B917" s="1" t="s">
        <v>69</v>
      </c>
      <c r="C917" s="2">
        <v>7.99803</v>
      </c>
      <c r="D917" s="2">
        <v>0</v>
      </c>
      <c r="E917" s="3">
        <f t="shared" si="56"/>
        <v>-1</v>
      </c>
      <c r="F917" s="2">
        <v>339417.53318999999</v>
      </c>
      <c r="G917" s="2">
        <v>263908.37790999998</v>
      </c>
      <c r="H917" s="3">
        <f t="shared" si="57"/>
        <v>-0.22246686719548836</v>
      </c>
      <c r="I917" s="2">
        <v>257383.75811</v>
      </c>
      <c r="J917" s="3">
        <f t="shared" si="58"/>
        <v>2.5349772836914974E-2</v>
      </c>
      <c r="K917" s="2">
        <v>2389487.63619</v>
      </c>
      <c r="L917" s="2">
        <v>3187130.1708800001</v>
      </c>
      <c r="M917" s="3">
        <f t="shared" si="59"/>
        <v>0.33381320857630747</v>
      </c>
    </row>
    <row r="918" spans="1:13" x14ac:dyDescent="0.2">
      <c r="A918" s="1" t="s">
        <v>4</v>
      </c>
      <c r="B918" s="1" t="s">
        <v>69</v>
      </c>
      <c r="C918" s="2">
        <v>1655.5547999999999</v>
      </c>
      <c r="D918" s="2">
        <v>0</v>
      </c>
      <c r="E918" s="3">
        <f t="shared" si="56"/>
        <v>-1</v>
      </c>
      <c r="F918" s="2">
        <v>492799.40431999997</v>
      </c>
      <c r="G918" s="2">
        <v>507056.90701000002</v>
      </c>
      <c r="H918" s="3">
        <f t="shared" si="57"/>
        <v>2.8931655689952818E-2</v>
      </c>
      <c r="I918" s="2">
        <v>526431.17131999996</v>
      </c>
      <c r="J918" s="3">
        <f t="shared" si="58"/>
        <v>-3.6803034025169823E-2</v>
      </c>
      <c r="K918" s="2">
        <v>5521244.4834399996</v>
      </c>
      <c r="L918" s="2">
        <v>5746559.6041700002</v>
      </c>
      <c r="M918" s="3">
        <f t="shared" si="59"/>
        <v>4.0808756324012485E-2</v>
      </c>
    </row>
    <row r="919" spans="1:13" x14ac:dyDescent="0.2">
      <c r="A919" s="1" t="s">
        <v>24</v>
      </c>
      <c r="B919" s="1" t="s">
        <v>69</v>
      </c>
      <c r="C919" s="2">
        <v>0</v>
      </c>
      <c r="D919" s="2">
        <v>0</v>
      </c>
      <c r="E919" s="3" t="str">
        <f t="shared" si="56"/>
        <v/>
      </c>
      <c r="F919" s="2">
        <v>43546.660179999999</v>
      </c>
      <c r="G919" s="2">
        <v>62464.809549999998</v>
      </c>
      <c r="H919" s="3">
        <f t="shared" si="57"/>
        <v>0.43443399084572465</v>
      </c>
      <c r="I919" s="2">
        <v>46112.537539999998</v>
      </c>
      <c r="J919" s="3">
        <f t="shared" si="58"/>
        <v>0.35461661583501747</v>
      </c>
      <c r="K919" s="2">
        <v>315205.42044999998</v>
      </c>
      <c r="L919" s="2">
        <v>481490.81589999999</v>
      </c>
      <c r="M919" s="3">
        <f t="shared" si="59"/>
        <v>0.52754611647415284</v>
      </c>
    </row>
    <row r="920" spans="1:13" x14ac:dyDescent="0.2">
      <c r="A920" s="1" t="s">
        <v>3</v>
      </c>
      <c r="B920" s="1" t="s">
        <v>69</v>
      </c>
      <c r="C920" s="2">
        <v>113.89659</v>
      </c>
      <c r="D920" s="2">
        <v>0</v>
      </c>
      <c r="E920" s="3">
        <f t="shared" si="56"/>
        <v>-1</v>
      </c>
      <c r="F920" s="2">
        <v>40538.031889999998</v>
      </c>
      <c r="G920" s="2">
        <v>38356.895949999998</v>
      </c>
      <c r="H920" s="3">
        <f t="shared" si="57"/>
        <v>-5.3804682622938249E-2</v>
      </c>
      <c r="I920" s="2">
        <v>36735.948960000002</v>
      </c>
      <c r="J920" s="3">
        <f t="shared" si="58"/>
        <v>4.4124271616474919E-2</v>
      </c>
      <c r="K920" s="2">
        <v>283548.63454</v>
      </c>
      <c r="L920" s="2">
        <v>346441.53665999998</v>
      </c>
      <c r="M920" s="3">
        <f t="shared" si="59"/>
        <v>0.22180640094434212</v>
      </c>
    </row>
    <row r="921" spans="1:13" x14ac:dyDescent="0.2">
      <c r="A921" s="1" t="s">
        <v>27</v>
      </c>
      <c r="B921" s="1" t="s">
        <v>69</v>
      </c>
      <c r="C921" s="2">
        <v>0</v>
      </c>
      <c r="D921" s="2">
        <v>0</v>
      </c>
      <c r="E921" s="3" t="str">
        <f t="shared" si="56"/>
        <v/>
      </c>
      <c r="F921" s="2">
        <v>369.60372999999998</v>
      </c>
      <c r="G921" s="2">
        <v>1092.5669700000001</v>
      </c>
      <c r="H921" s="3">
        <f t="shared" si="57"/>
        <v>1.9560496318584235</v>
      </c>
      <c r="I921" s="2">
        <v>254.81196</v>
      </c>
      <c r="J921" s="3">
        <f t="shared" si="58"/>
        <v>3.2877381815202087</v>
      </c>
      <c r="K921" s="2">
        <v>5675.3726900000001</v>
      </c>
      <c r="L921" s="2">
        <v>5968.0118899999998</v>
      </c>
      <c r="M921" s="3">
        <f t="shared" si="59"/>
        <v>5.1562992597055324E-2</v>
      </c>
    </row>
    <row r="922" spans="1:13" x14ac:dyDescent="0.2">
      <c r="A922" s="1" t="s">
        <v>2</v>
      </c>
      <c r="B922" s="1" t="s">
        <v>69</v>
      </c>
      <c r="C922" s="2">
        <v>2593.6255500000002</v>
      </c>
      <c r="D922" s="2">
        <v>0</v>
      </c>
      <c r="E922" s="3">
        <f t="shared" si="56"/>
        <v>-1</v>
      </c>
      <c r="F922" s="2">
        <v>290071.13941</v>
      </c>
      <c r="G922" s="2">
        <v>294271.52081000002</v>
      </c>
      <c r="H922" s="3">
        <f t="shared" si="57"/>
        <v>1.4480521600816587E-2</v>
      </c>
      <c r="I922" s="2">
        <v>318849.5099</v>
      </c>
      <c r="J922" s="3">
        <f t="shared" si="58"/>
        <v>-7.7083352261411053E-2</v>
      </c>
      <c r="K922" s="2">
        <v>3516155.33996</v>
      </c>
      <c r="L922" s="2">
        <v>3569254.7744300002</v>
      </c>
      <c r="M922" s="3">
        <f t="shared" si="59"/>
        <v>1.5101561033593169E-2</v>
      </c>
    </row>
    <row r="923" spans="1:13" x14ac:dyDescent="0.2">
      <c r="A923" s="1" t="s">
        <v>34</v>
      </c>
      <c r="B923" s="1" t="s">
        <v>69</v>
      </c>
      <c r="C923" s="2">
        <v>0</v>
      </c>
      <c r="D923" s="2">
        <v>0</v>
      </c>
      <c r="E923" s="3" t="str">
        <f t="shared" si="56"/>
        <v/>
      </c>
      <c r="F923" s="2">
        <v>24262.898570000001</v>
      </c>
      <c r="G923" s="2">
        <v>29094.370470000002</v>
      </c>
      <c r="H923" s="3">
        <f t="shared" si="57"/>
        <v>0.19913003741333291</v>
      </c>
      <c r="I923" s="2">
        <v>36876.545969999999</v>
      </c>
      <c r="J923" s="3">
        <f t="shared" si="58"/>
        <v>-0.21103319997298542</v>
      </c>
      <c r="K923" s="2">
        <v>363366.13498999999</v>
      </c>
      <c r="L923" s="2">
        <v>323744.53266000003</v>
      </c>
      <c r="M923" s="3">
        <f t="shared" si="59"/>
        <v>-0.10904043749451331</v>
      </c>
    </row>
    <row r="924" spans="1:13" x14ac:dyDescent="0.2">
      <c r="A924" s="1" t="s">
        <v>26</v>
      </c>
      <c r="B924" s="1" t="s">
        <v>69</v>
      </c>
      <c r="C924" s="2">
        <v>10.20927</v>
      </c>
      <c r="D924" s="2">
        <v>226.45769000000001</v>
      </c>
      <c r="E924" s="3">
        <f t="shared" si="56"/>
        <v>21.181575176285868</v>
      </c>
      <c r="F924" s="2">
        <v>5934.4787200000001</v>
      </c>
      <c r="G924" s="2">
        <v>5360.1049999999996</v>
      </c>
      <c r="H924" s="3">
        <f t="shared" si="57"/>
        <v>-9.6785875744112571E-2</v>
      </c>
      <c r="I924" s="2">
        <v>5587.8947699999999</v>
      </c>
      <c r="J924" s="3">
        <f t="shared" si="58"/>
        <v>-4.0764863938194784E-2</v>
      </c>
      <c r="K924" s="2">
        <v>37135.67426</v>
      </c>
      <c r="L924" s="2">
        <v>44984.793680000002</v>
      </c>
      <c r="M924" s="3">
        <f t="shared" si="59"/>
        <v>0.21136332048384365</v>
      </c>
    </row>
    <row r="925" spans="1:13" x14ac:dyDescent="0.2">
      <c r="A925" s="1" t="s">
        <v>30</v>
      </c>
      <c r="B925" s="1" t="s">
        <v>69</v>
      </c>
      <c r="C925" s="2">
        <v>0</v>
      </c>
      <c r="D925" s="2">
        <v>0</v>
      </c>
      <c r="E925" s="3" t="str">
        <f t="shared" si="56"/>
        <v/>
      </c>
      <c r="F925" s="2">
        <v>4573.7015600000004</v>
      </c>
      <c r="G925" s="2">
        <v>6942.5511800000004</v>
      </c>
      <c r="H925" s="3">
        <f t="shared" si="57"/>
        <v>0.51792833199199806</v>
      </c>
      <c r="I925" s="2">
        <v>4043.0973199999999</v>
      </c>
      <c r="J925" s="3">
        <f t="shared" si="58"/>
        <v>0.71713679649937312</v>
      </c>
      <c r="K925" s="2">
        <v>39168.832849999999</v>
      </c>
      <c r="L925" s="2">
        <v>52642.089740000003</v>
      </c>
      <c r="M925" s="3">
        <f t="shared" si="59"/>
        <v>0.34397902387331425</v>
      </c>
    </row>
    <row r="926" spans="1:13" x14ac:dyDescent="0.2">
      <c r="A926" s="6" t="s">
        <v>0</v>
      </c>
      <c r="B926" s="6" t="s">
        <v>69</v>
      </c>
      <c r="C926" s="5">
        <v>36751.84087</v>
      </c>
      <c r="D926" s="5">
        <v>227.40769</v>
      </c>
      <c r="E926" s="4">
        <f t="shared" si="56"/>
        <v>-0.99381234559639076</v>
      </c>
      <c r="F926" s="5">
        <v>5112543.5547099998</v>
      </c>
      <c r="G926" s="5">
        <v>5745188.6473599998</v>
      </c>
      <c r="H926" s="4">
        <f t="shared" si="57"/>
        <v>0.12374370719388139</v>
      </c>
      <c r="I926" s="5">
        <v>5686233.6042299997</v>
      </c>
      <c r="J926" s="4">
        <f t="shared" si="58"/>
        <v>1.0368030445696563E-2</v>
      </c>
      <c r="K926" s="5">
        <v>57356767.660520002</v>
      </c>
      <c r="L926" s="5">
        <v>62702601.390450001</v>
      </c>
      <c r="M926" s="4">
        <f t="shared" si="59"/>
        <v>9.3203190276875736E-2</v>
      </c>
    </row>
    <row r="927" spans="1:13" x14ac:dyDescent="0.2">
      <c r="A927" s="1" t="s">
        <v>22</v>
      </c>
      <c r="B927" s="1" t="s">
        <v>68</v>
      </c>
      <c r="C927" s="2">
        <v>6.9760000000000003E-2</v>
      </c>
      <c r="D927" s="2">
        <v>0</v>
      </c>
      <c r="E927" s="3">
        <f t="shared" si="56"/>
        <v>-1</v>
      </c>
      <c r="F927" s="2">
        <v>39943.154289999999</v>
      </c>
      <c r="G927" s="2">
        <v>32644.459559999999</v>
      </c>
      <c r="H927" s="3">
        <f t="shared" si="57"/>
        <v>-0.18272704947158547</v>
      </c>
      <c r="I927" s="2">
        <v>74294.2739</v>
      </c>
      <c r="J927" s="3">
        <f t="shared" si="58"/>
        <v>-0.56060598150620056</v>
      </c>
      <c r="K927" s="2">
        <v>464623.57189999998</v>
      </c>
      <c r="L927" s="2">
        <v>500130.35960999998</v>
      </c>
      <c r="M927" s="3">
        <f t="shared" si="59"/>
        <v>7.6420547422510143E-2</v>
      </c>
    </row>
    <row r="928" spans="1:13" x14ac:dyDescent="0.2">
      <c r="A928" s="1" t="s">
        <v>21</v>
      </c>
      <c r="B928" s="1" t="s">
        <v>68</v>
      </c>
      <c r="C928" s="2">
        <v>5.1150000000000001E-2</v>
      </c>
      <c r="D928" s="2">
        <v>0</v>
      </c>
      <c r="E928" s="3">
        <f t="shared" si="56"/>
        <v>-1</v>
      </c>
      <c r="F928" s="2">
        <v>14766.447200000001</v>
      </c>
      <c r="G928" s="2">
        <v>18052.059399999998</v>
      </c>
      <c r="H928" s="3">
        <f t="shared" si="57"/>
        <v>0.22250526179377794</v>
      </c>
      <c r="I928" s="2">
        <v>21405.876319999999</v>
      </c>
      <c r="J928" s="3">
        <f t="shared" si="58"/>
        <v>-0.15667739408857806</v>
      </c>
      <c r="K928" s="2">
        <v>210203.18332000001</v>
      </c>
      <c r="L928" s="2">
        <v>225876.54553999999</v>
      </c>
      <c r="M928" s="3">
        <f t="shared" si="59"/>
        <v>7.456291561550632E-2</v>
      </c>
    </row>
    <row r="929" spans="1:13" x14ac:dyDescent="0.2">
      <c r="A929" s="1" t="s">
        <v>20</v>
      </c>
      <c r="B929" s="1" t="s">
        <v>68</v>
      </c>
      <c r="C929" s="2">
        <v>4.8288599999999997</v>
      </c>
      <c r="D929" s="2">
        <v>0</v>
      </c>
      <c r="E929" s="3">
        <f t="shared" si="56"/>
        <v>-1</v>
      </c>
      <c r="F929" s="2">
        <v>19847.17225</v>
      </c>
      <c r="G929" s="2">
        <v>19765.268619999999</v>
      </c>
      <c r="H929" s="3">
        <f t="shared" si="57"/>
        <v>-4.1267153309459959E-3</v>
      </c>
      <c r="I929" s="2">
        <v>21893.522970000002</v>
      </c>
      <c r="J929" s="3">
        <f t="shared" si="58"/>
        <v>-9.7209314047642437E-2</v>
      </c>
      <c r="K929" s="2">
        <v>198032.74085999999</v>
      </c>
      <c r="L929" s="2">
        <v>220012.20444999999</v>
      </c>
      <c r="M929" s="3">
        <f t="shared" si="59"/>
        <v>0.11098903895663637</v>
      </c>
    </row>
    <row r="930" spans="1:13" x14ac:dyDescent="0.2">
      <c r="A930" s="1" t="s">
        <v>19</v>
      </c>
      <c r="B930" s="1" t="s">
        <v>68</v>
      </c>
      <c r="C930" s="2">
        <v>337.93599999999998</v>
      </c>
      <c r="D930" s="2">
        <v>0</v>
      </c>
      <c r="E930" s="3">
        <f t="shared" si="56"/>
        <v>-1</v>
      </c>
      <c r="F930" s="2">
        <v>12746.044159999999</v>
      </c>
      <c r="G930" s="2">
        <v>11383.8158</v>
      </c>
      <c r="H930" s="3">
        <f t="shared" si="57"/>
        <v>-0.10687459912268182</v>
      </c>
      <c r="I930" s="2">
        <v>11163.73236</v>
      </c>
      <c r="J930" s="3">
        <f t="shared" si="58"/>
        <v>1.9714145135596883E-2</v>
      </c>
      <c r="K930" s="2">
        <v>111389.78865</v>
      </c>
      <c r="L930" s="2">
        <v>130342.92694</v>
      </c>
      <c r="M930" s="3">
        <f t="shared" si="59"/>
        <v>0.17015148802870095</v>
      </c>
    </row>
    <row r="931" spans="1:13" x14ac:dyDescent="0.2">
      <c r="A931" s="1" t="s">
        <v>18</v>
      </c>
      <c r="B931" s="1" t="s">
        <v>68</v>
      </c>
      <c r="C931" s="2">
        <v>0</v>
      </c>
      <c r="D931" s="2">
        <v>0</v>
      </c>
      <c r="E931" s="3" t="str">
        <f t="shared" si="56"/>
        <v/>
      </c>
      <c r="F931" s="2">
        <v>1036.87754</v>
      </c>
      <c r="G931" s="2">
        <v>520.51080999999999</v>
      </c>
      <c r="H931" s="3">
        <f t="shared" si="57"/>
        <v>-0.49800165408154173</v>
      </c>
      <c r="I931" s="2">
        <v>648.78638999999998</v>
      </c>
      <c r="J931" s="3">
        <f t="shared" si="58"/>
        <v>-0.19771620055100103</v>
      </c>
      <c r="K931" s="2">
        <v>9812.1409899999999</v>
      </c>
      <c r="L931" s="2">
        <v>6992.7349800000002</v>
      </c>
      <c r="M931" s="3">
        <f t="shared" si="59"/>
        <v>-0.28733851387514553</v>
      </c>
    </row>
    <row r="932" spans="1:13" x14ac:dyDescent="0.2">
      <c r="A932" s="1" t="s">
        <v>17</v>
      </c>
      <c r="B932" s="1" t="s">
        <v>68</v>
      </c>
      <c r="C932" s="2">
        <v>0.69621999999999995</v>
      </c>
      <c r="D932" s="2">
        <v>0</v>
      </c>
      <c r="E932" s="3">
        <f t="shared" si="56"/>
        <v>-1</v>
      </c>
      <c r="F932" s="2">
        <v>24922.48718</v>
      </c>
      <c r="G932" s="2">
        <v>35517.672229999996</v>
      </c>
      <c r="H932" s="3">
        <f t="shared" si="57"/>
        <v>0.42512550908251678</v>
      </c>
      <c r="I932" s="2">
        <v>20609.560509999999</v>
      </c>
      <c r="J932" s="3">
        <f t="shared" si="58"/>
        <v>0.72335903100730392</v>
      </c>
      <c r="K932" s="2">
        <v>261508.08962000001</v>
      </c>
      <c r="L932" s="2">
        <v>276828.94477</v>
      </c>
      <c r="M932" s="3">
        <f t="shared" si="59"/>
        <v>5.8586543813091474E-2</v>
      </c>
    </row>
    <row r="933" spans="1:13" x14ac:dyDescent="0.2">
      <c r="A933" s="1" t="s">
        <v>16</v>
      </c>
      <c r="B933" s="1" t="s">
        <v>68</v>
      </c>
      <c r="C933" s="2">
        <v>0</v>
      </c>
      <c r="D933" s="2">
        <v>0</v>
      </c>
      <c r="E933" s="3" t="str">
        <f t="shared" si="56"/>
        <v/>
      </c>
      <c r="F933" s="2">
        <v>4377.1671200000001</v>
      </c>
      <c r="G933" s="2">
        <v>2550.3614400000001</v>
      </c>
      <c r="H933" s="3">
        <f t="shared" si="57"/>
        <v>-0.4173488537033514</v>
      </c>
      <c r="I933" s="2">
        <v>3681.82827</v>
      </c>
      <c r="J933" s="3">
        <f t="shared" si="58"/>
        <v>-0.3073111364860045</v>
      </c>
      <c r="K933" s="2">
        <v>38598.032460000002</v>
      </c>
      <c r="L933" s="2">
        <v>33326.04552</v>
      </c>
      <c r="M933" s="3">
        <f t="shared" si="59"/>
        <v>-0.13658693472169803</v>
      </c>
    </row>
    <row r="934" spans="1:13" x14ac:dyDescent="0.2">
      <c r="A934" s="1" t="s">
        <v>15</v>
      </c>
      <c r="B934" s="1" t="s">
        <v>68</v>
      </c>
      <c r="C934" s="2">
        <v>0</v>
      </c>
      <c r="D934" s="2">
        <v>0</v>
      </c>
      <c r="E934" s="3" t="str">
        <f t="shared" si="56"/>
        <v/>
      </c>
      <c r="F934" s="2">
        <v>1376.7593899999999</v>
      </c>
      <c r="G934" s="2">
        <v>2023.2315000000001</v>
      </c>
      <c r="H934" s="3">
        <f t="shared" si="57"/>
        <v>0.46956070515705739</v>
      </c>
      <c r="I934" s="2">
        <v>2113.4994000000002</v>
      </c>
      <c r="J934" s="3">
        <f t="shared" si="58"/>
        <v>-4.2710161166830685E-2</v>
      </c>
      <c r="K934" s="2">
        <v>48170.175430000003</v>
      </c>
      <c r="L934" s="2">
        <v>50964.190580000002</v>
      </c>
      <c r="M934" s="3">
        <f t="shared" si="59"/>
        <v>5.8003009643595949E-2</v>
      </c>
    </row>
    <row r="935" spans="1:13" x14ac:dyDescent="0.2">
      <c r="A935" s="1" t="s">
        <v>14</v>
      </c>
      <c r="B935" s="1" t="s">
        <v>68</v>
      </c>
      <c r="C935" s="2">
        <v>0</v>
      </c>
      <c r="D935" s="2">
        <v>0</v>
      </c>
      <c r="E935" s="3" t="str">
        <f t="shared" si="56"/>
        <v/>
      </c>
      <c r="F935" s="2">
        <v>321.08076999999997</v>
      </c>
      <c r="G935" s="2">
        <v>2501.4323399999998</v>
      </c>
      <c r="H935" s="3">
        <f t="shared" si="57"/>
        <v>6.790663825803084</v>
      </c>
      <c r="I935" s="2">
        <v>2663.38202</v>
      </c>
      <c r="J935" s="3">
        <f t="shared" si="58"/>
        <v>-6.0806027368165649E-2</v>
      </c>
      <c r="K935" s="2">
        <v>2897.9971599999999</v>
      </c>
      <c r="L935" s="2">
        <v>24364.704900000001</v>
      </c>
      <c r="M935" s="3">
        <f t="shared" si="59"/>
        <v>7.4074288395782979</v>
      </c>
    </row>
    <row r="936" spans="1:13" x14ac:dyDescent="0.2">
      <c r="A936" s="1" t="s">
        <v>13</v>
      </c>
      <c r="B936" s="1" t="s">
        <v>68</v>
      </c>
      <c r="C936" s="2">
        <v>1262.20931</v>
      </c>
      <c r="D936" s="2">
        <v>0</v>
      </c>
      <c r="E936" s="3">
        <f t="shared" si="56"/>
        <v>-1</v>
      </c>
      <c r="F936" s="2">
        <v>106540.88821</v>
      </c>
      <c r="G936" s="2">
        <v>110627.09862</v>
      </c>
      <c r="H936" s="3">
        <f t="shared" si="57"/>
        <v>3.8353447945222552E-2</v>
      </c>
      <c r="I936" s="2">
        <v>105444.6067</v>
      </c>
      <c r="J936" s="3">
        <f t="shared" si="58"/>
        <v>4.9148952062998186E-2</v>
      </c>
      <c r="K936" s="2">
        <v>1130852.8860299999</v>
      </c>
      <c r="L936" s="2">
        <v>1199221.9326500001</v>
      </c>
      <c r="M936" s="3">
        <f t="shared" si="59"/>
        <v>6.0457949450894777E-2</v>
      </c>
    </row>
    <row r="937" spans="1:13" x14ac:dyDescent="0.2">
      <c r="A937" s="1" t="s">
        <v>12</v>
      </c>
      <c r="B937" s="1" t="s">
        <v>68</v>
      </c>
      <c r="C937" s="2">
        <v>0</v>
      </c>
      <c r="D937" s="2">
        <v>0</v>
      </c>
      <c r="E937" s="3" t="str">
        <f t="shared" si="56"/>
        <v/>
      </c>
      <c r="F937" s="2">
        <v>31067.293310000001</v>
      </c>
      <c r="G937" s="2">
        <v>28589.547689999999</v>
      </c>
      <c r="H937" s="3">
        <f t="shared" si="57"/>
        <v>-7.9754151585598843E-2</v>
      </c>
      <c r="I937" s="2">
        <v>20418.30228</v>
      </c>
      <c r="J937" s="3">
        <f t="shared" si="58"/>
        <v>0.40019220491234697</v>
      </c>
      <c r="K937" s="2">
        <v>290186.37079000002</v>
      </c>
      <c r="L937" s="2">
        <v>229423.60164000001</v>
      </c>
      <c r="M937" s="3">
        <f t="shared" si="59"/>
        <v>-0.2093922226070789</v>
      </c>
    </row>
    <row r="938" spans="1:13" x14ac:dyDescent="0.2">
      <c r="A938" s="1" t="s">
        <v>11</v>
      </c>
      <c r="B938" s="1" t="s">
        <v>68</v>
      </c>
      <c r="C938" s="2">
        <v>13.168760000000001</v>
      </c>
      <c r="D938" s="2">
        <v>0</v>
      </c>
      <c r="E938" s="3">
        <f t="shared" si="56"/>
        <v>-1</v>
      </c>
      <c r="F938" s="2">
        <v>24324.594669999999</v>
      </c>
      <c r="G938" s="2">
        <v>33645.843659999999</v>
      </c>
      <c r="H938" s="3">
        <f t="shared" si="57"/>
        <v>0.38320264392713921</v>
      </c>
      <c r="I938" s="2">
        <v>34095.381670000002</v>
      </c>
      <c r="J938" s="3">
        <f t="shared" si="58"/>
        <v>-1.318471851557379E-2</v>
      </c>
      <c r="K938" s="2">
        <v>299816.67457999999</v>
      </c>
      <c r="L938" s="2">
        <v>340051.50506</v>
      </c>
      <c r="M938" s="3">
        <f t="shared" si="59"/>
        <v>0.13419810801505028</v>
      </c>
    </row>
    <row r="939" spans="1:13" x14ac:dyDescent="0.2">
      <c r="A939" s="1" t="s">
        <v>10</v>
      </c>
      <c r="B939" s="1" t="s">
        <v>68</v>
      </c>
      <c r="C939" s="2">
        <v>50.433210000000003</v>
      </c>
      <c r="D939" s="2">
        <v>0</v>
      </c>
      <c r="E939" s="3">
        <f t="shared" si="56"/>
        <v>-1</v>
      </c>
      <c r="F939" s="2">
        <v>100093.2855</v>
      </c>
      <c r="G939" s="2">
        <v>130659.59849</v>
      </c>
      <c r="H939" s="3">
        <f t="shared" si="57"/>
        <v>0.30537825626675041</v>
      </c>
      <c r="I939" s="2">
        <v>132760.57887</v>
      </c>
      <c r="J939" s="3">
        <f t="shared" si="58"/>
        <v>-1.5825333076148196E-2</v>
      </c>
      <c r="K939" s="2">
        <v>1178109.62255</v>
      </c>
      <c r="L939" s="2">
        <v>1478707.2457999999</v>
      </c>
      <c r="M939" s="3">
        <f t="shared" si="59"/>
        <v>0.25515250660576139</v>
      </c>
    </row>
    <row r="940" spans="1:13" x14ac:dyDescent="0.2">
      <c r="A940" s="1" t="s">
        <v>28</v>
      </c>
      <c r="B940" s="1" t="s">
        <v>68</v>
      </c>
      <c r="C940" s="2">
        <v>0</v>
      </c>
      <c r="D940" s="2">
        <v>0</v>
      </c>
      <c r="E940" s="3" t="str">
        <f t="shared" si="56"/>
        <v/>
      </c>
      <c r="F940" s="2">
        <v>35117.743419999999</v>
      </c>
      <c r="G940" s="2">
        <v>41046.965360000002</v>
      </c>
      <c r="H940" s="3">
        <f t="shared" si="57"/>
        <v>0.16883835242737244</v>
      </c>
      <c r="I940" s="2">
        <v>52104.15223</v>
      </c>
      <c r="J940" s="3">
        <f t="shared" si="58"/>
        <v>-0.21221316146150826</v>
      </c>
      <c r="K940" s="2">
        <v>439476.82549000002</v>
      </c>
      <c r="L940" s="2">
        <v>428223.7941</v>
      </c>
      <c r="M940" s="3">
        <f t="shared" si="59"/>
        <v>-2.5605517145194878E-2</v>
      </c>
    </row>
    <row r="941" spans="1:13" x14ac:dyDescent="0.2">
      <c r="A941" s="1" t="s">
        <v>9</v>
      </c>
      <c r="B941" s="1" t="s">
        <v>68</v>
      </c>
      <c r="C941" s="2">
        <v>0</v>
      </c>
      <c r="D941" s="2">
        <v>0</v>
      </c>
      <c r="E941" s="3" t="str">
        <f t="shared" si="56"/>
        <v/>
      </c>
      <c r="F941" s="2">
        <v>15879.23849</v>
      </c>
      <c r="G941" s="2">
        <v>17300.477930000001</v>
      </c>
      <c r="H941" s="3">
        <f t="shared" si="57"/>
        <v>8.9502997319111488E-2</v>
      </c>
      <c r="I941" s="2">
        <v>21304.965929999998</v>
      </c>
      <c r="J941" s="3">
        <f t="shared" si="58"/>
        <v>-0.18796030996516111</v>
      </c>
      <c r="K941" s="2">
        <v>209086.8946</v>
      </c>
      <c r="L941" s="2">
        <v>231963.97271999999</v>
      </c>
      <c r="M941" s="3">
        <f t="shared" si="59"/>
        <v>0.10941421347218183</v>
      </c>
    </row>
    <row r="942" spans="1:13" x14ac:dyDescent="0.2">
      <c r="A942" s="1" t="s">
        <v>8</v>
      </c>
      <c r="B942" s="1" t="s">
        <v>68</v>
      </c>
      <c r="C942" s="2">
        <v>414.80200000000002</v>
      </c>
      <c r="D942" s="2">
        <v>0</v>
      </c>
      <c r="E942" s="3">
        <f t="shared" si="56"/>
        <v>-1</v>
      </c>
      <c r="F942" s="2">
        <v>38255.891900000002</v>
      </c>
      <c r="G942" s="2">
        <v>45711.771710000001</v>
      </c>
      <c r="H942" s="3">
        <f t="shared" si="57"/>
        <v>0.19489494139855612</v>
      </c>
      <c r="I942" s="2">
        <v>45098.203950000003</v>
      </c>
      <c r="J942" s="3">
        <f t="shared" si="58"/>
        <v>1.3605148459576277E-2</v>
      </c>
      <c r="K942" s="2">
        <v>365884.19481999998</v>
      </c>
      <c r="L942" s="2">
        <v>464116.01997000002</v>
      </c>
      <c r="M942" s="3">
        <f t="shared" si="59"/>
        <v>0.26847791334175031</v>
      </c>
    </row>
    <row r="943" spans="1:13" x14ac:dyDescent="0.2">
      <c r="A943" s="1" t="s">
        <v>7</v>
      </c>
      <c r="B943" s="1" t="s">
        <v>68</v>
      </c>
      <c r="C943" s="2">
        <v>0</v>
      </c>
      <c r="D943" s="2">
        <v>0</v>
      </c>
      <c r="E943" s="3" t="str">
        <f t="shared" si="56"/>
        <v/>
      </c>
      <c r="F943" s="2">
        <v>27102.001759999999</v>
      </c>
      <c r="G943" s="2">
        <v>26722.478220000001</v>
      </c>
      <c r="H943" s="3">
        <f t="shared" si="57"/>
        <v>-1.400352429170526E-2</v>
      </c>
      <c r="I943" s="2">
        <v>35437.579120000002</v>
      </c>
      <c r="J943" s="3">
        <f t="shared" si="58"/>
        <v>-0.24592822411735893</v>
      </c>
      <c r="K943" s="2">
        <v>300736.17204999999</v>
      </c>
      <c r="L943" s="2">
        <v>337309.54696000001</v>
      </c>
      <c r="M943" s="3">
        <f t="shared" si="59"/>
        <v>0.12161282316222133</v>
      </c>
    </row>
    <row r="944" spans="1:13" x14ac:dyDescent="0.2">
      <c r="A944" s="1" t="s">
        <v>6</v>
      </c>
      <c r="B944" s="1" t="s">
        <v>68</v>
      </c>
      <c r="C944" s="2">
        <v>151.22675000000001</v>
      </c>
      <c r="D944" s="2">
        <v>0</v>
      </c>
      <c r="E944" s="3">
        <f t="shared" si="56"/>
        <v>-1</v>
      </c>
      <c r="F944" s="2">
        <v>43876.876239999998</v>
      </c>
      <c r="G944" s="2">
        <v>49387.791879999997</v>
      </c>
      <c r="H944" s="3">
        <f t="shared" si="57"/>
        <v>0.12559954382021421</v>
      </c>
      <c r="I944" s="2">
        <v>46452.342499999999</v>
      </c>
      <c r="J944" s="3">
        <f t="shared" si="58"/>
        <v>6.3192709388121715E-2</v>
      </c>
      <c r="K944" s="2">
        <v>522973.36872999999</v>
      </c>
      <c r="L944" s="2">
        <v>510332.32139</v>
      </c>
      <c r="M944" s="3">
        <f t="shared" si="59"/>
        <v>-2.4171493417911138E-2</v>
      </c>
    </row>
    <row r="945" spans="1:13" x14ac:dyDescent="0.2">
      <c r="A945" s="1" t="s">
        <v>5</v>
      </c>
      <c r="B945" s="1" t="s">
        <v>68</v>
      </c>
      <c r="C945" s="2">
        <v>0</v>
      </c>
      <c r="D945" s="2">
        <v>0</v>
      </c>
      <c r="E945" s="3" t="str">
        <f t="shared" si="56"/>
        <v/>
      </c>
      <c r="F945" s="2">
        <v>109.37551999999999</v>
      </c>
      <c r="G945" s="2">
        <v>133.11758</v>
      </c>
      <c r="H945" s="3">
        <f t="shared" si="57"/>
        <v>0.21706923084799978</v>
      </c>
      <c r="I945" s="2">
        <v>490.32128999999998</v>
      </c>
      <c r="J945" s="3">
        <f t="shared" si="58"/>
        <v>-0.72850948405687221</v>
      </c>
      <c r="K945" s="2">
        <v>6240.1110099999996</v>
      </c>
      <c r="L945" s="2">
        <v>14064.11708</v>
      </c>
      <c r="M945" s="3">
        <f t="shared" si="59"/>
        <v>1.2538248209786258</v>
      </c>
    </row>
    <row r="946" spans="1:13" x14ac:dyDescent="0.2">
      <c r="A946" s="1" t="s">
        <v>4</v>
      </c>
      <c r="B946" s="1" t="s">
        <v>68</v>
      </c>
      <c r="C946" s="2">
        <v>5.3796099999999996</v>
      </c>
      <c r="D946" s="2">
        <v>0</v>
      </c>
      <c r="E946" s="3">
        <f t="shared" si="56"/>
        <v>-1</v>
      </c>
      <c r="F946" s="2">
        <v>41615.690130000003</v>
      </c>
      <c r="G946" s="2">
        <v>49303.653559999999</v>
      </c>
      <c r="H946" s="3">
        <f t="shared" si="57"/>
        <v>0.1847371365459558</v>
      </c>
      <c r="I946" s="2">
        <v>57804.442730000002</v>
      </c>
      <c r="J946" s="3">
        <f t="shared" si="58"/>
        <v>-0.14706117330300228</v>
      </c>
      <c r="K946" s="2">
        <v>539092.71135999996</v>
      </c>
      <c r="L946" s="2">
        <v>560897.98256999999</v>
      </c>
      <c r="M946" s="3">
        <f t="shared" si="59"/>
        <v>4.0448091303239231E-2</v>
      </c>
    </row>
    <row r="947" spans="1:13" x14ac:dyDescent="0.2">
      <c r="A947" s="1" t="s">
        <v>24</v>
      </c>
      <c r="B947" s="1" t="s">
        <v>68</v>
      </c>
      <c r="C947" s="2">
        <v>0</v>
      </c>
      <c r="D947" s="2">
        <v>0</v>
      </c>
      <c r="E947" s="3" t="str">
        <f t="shared" si="56"/>
        <v/>
      </c>
      <c r="F947" s="2">
        <v>4914.6504500000001</v>
      </c>
      <c r="G947" s="2">
        <v>4448.6890800000001</v>
      </c>
      <c r="H947" s="3">
        <f t="shared" si="57"/>
        <v>-9.4810683840190535E-2</v>
      </c>
      <c r="I947" s="2">
        <v>3954.3926900000001</v>
      </c>
      <c r="J947" s="3">
        <f t="shared" si="58"/>
        <v>0.12499931816331578</v>
      </c>
      <c r="K947" s="2">
        <v>54216.470079999999</v>
      </c>
      <c r="L947" s="2">
        <v>53599.522669999998</v>
      </c>
      <c r="M947" s="3">
        <f t="shared" si="59"/>
        <v>-1.1379335635271937E-2</v>
      </c>
    </row>
    <row r="948" spans="1:13" x14ac:dyDescent="0.2">
      <c r="A948" s="1" t="s">
        <v>3</v>
      </c>
      <c r="B948" s="1" t="s">
        <v>68</v>
      </c>
      <c r="C948" s="2">
        <v>102.80638999999999</v>
      </c>
      <c r="D948" s="2">
        <v>0</v>
      </c>
      <c r="E948" s="3">
        <f t="shared" si="56"/>
        <v>-1</v>
      </c>
      <c r="F948" s="2">
        <v>28331.460910000002</v>
      </c>
      <c r="G948" s="2">
        <v>31158.215850000001</v>
      </c>
      <c r="H948" s="3">
        <f t="shared" si="57"/>
        <v>9.9774415056805399E-2</v>
      </c>
      <c r="I948" s="2">
        <v>32637.654279999999</v>
      </c>
      <c r="J948" s="3">
        <f t="shared" si="58"/>
        <v>-4.532918993834012E-2</v>
      </c>
      <c r="K948" s="2">
        <v>292671.41631</v>
      </c>
      <c r="L948" s="2">
        <v>337035.94712999999</v>
      </c>
      <c r="M948" s="3">
        <f t="shared" si="59"/>
        <v>0.15158477510153823</v>
      </c>
    </row>
    <row r="949" spans="1:13" x14ac:dyDescent="0.2">
      <c r="A949" s="1" t="s">
        <v>27</v>
      </c>
      <c r="B949" s="1" t="s">
        <v>68</v>
      </c>
      <c r="C949" s="2">
        <v>0</v>
      </c>
      <c r="D949" s="2">
        <v>0</v>
      </c>
      <c r="E949" s="3" t="str">
        <f t="shared" si="56"/>
        <v/>
      </c>
      <c r="F949" s="2">
        <v>415.33654999999999</v>
      </c>
      <c r="G949" s="2">
        <v>969.78583000000003</v>
      </c>
      <c r="H949" s="3">
        <f t="shared" si="57"/>
        <v>1.3349397735402775</v>
      </c>
      <c r="I949" s="2">
        <v>827.61009000000001</v>
      </c>
      <c r="J949" s="3">
        <f t="shared" si="58"/>
        <v>0.17179072816765695</v>
      </c>
      <c r="K949" s="2">
        <v>6906.1176500000001</v>
      </c>
      <c r="L949" s="2">
        <v>10120.40632</v>
      </c>
      <c r="M949" s="3">
        <f t="shared" si="59"/>
        <v>0.46542628331852987</v>
      </c>
    </row>
    <row r="950" spans="1:13" x14ac:dyDescent="0.2">
      <c r="A950" s="1" t="s">
        <v>2</v>
      </c>
      <c r="B950" s="1" t="s">
        <v>68</v>
      </c>
      <c r="C950" s="2">
        <v>21.9224</v>
      </c>
      <c r="D950" s="2">
        <v>0</v>
      </c>
      <c r="E950" s="3">
        <f t="shared" si="56"/>
        <v>-1</v>
      </c>
      <c r="F950" s="2">
        <v>12980.944519999999</v>
      </c>
      <c r="G950" s="2">
        <v>16314.95311</v>
      </c>
      <c r="H950" s="3">
        <f t="shared" si="57"/>
        <v>0.25683867494104362</v>
      </c>
      <c r="I950" s="2">
        <v>16300.7767</v>
      </c>
      <c r="J950" s="3">
        <f t="shared" si="58"/>
        <v>8.6967696453377208E-4</v>
      </c>
      <c r="K950" s="2">
        <v>151201.05518</v>
      </c>
      <c r="L950" s="2">
        <v>183234.94521000001</v>
      </c>
      <c r="M950" s="3">
        <f t="shared" si="59"/>
        <v>0.21186287352204447</v>
      </c>
    </row>
    <row r="951" spans="1:13" x14ac:dyDescent="0.2">
      <c r="A951" s="1" t="s">
        <v>34</v>
      </c>
      <c r="B951" s="1" t="s">
        <v>68</v>
      </c>
      <c r="C951" s="2">
        <v>0</v>
      </c>
      <c r="D951" s="2">
        <v>0</v>
      </c>
      <c r="E951" s="3" t="str">
        <f t="shared" si="56"/>
        <v/>
      </c>
      <c r="F951" s="2">
        <v>48234.358209999999</v>
      </c>
      <c r="G951" s="2">
        <v>46785.736620000003</v>
      </c>
      <c r="H951" s="3">
        <f t="shared" si="57"/>
        <v>-3.0032981545915272E-2</v>
      </c>
      <c r="I951" s="2">
        <v>52712.044549999999</v>
      </c>
      <c r="J951" s="3">
        <f t="shared" si="58"/>
        <v>-0.1124279655739514</v>
      </c>
      <c r="K951" s="2">
        <v>630004.65107000002</v>
      </c>
      <c r="L951" s="2">
        <v>604416.87795999995</v>
      </c>
      <c r="M951" s="3">
        <f t="shared" si="59"/>
        <v>-4.0615213025081309E-2</v>
      </c>
    </row>
    <row r="952" spans="1:13" x14ac:dyDescent="0.2">
      <c r="A952" s="1" t="s">
        <v>26</v>
      </c>
      <c r="B952" s="1" t="s">
        <v>68</v>
      </c>
      <c r="C952" s="2">
        <v>135.0615</v>
      </c>
      <c r="D952" s="2">
        <v>86.4</v>
      </c>
      <c r="E952" s="3">
        <f t="shared" si="56"/>
        <v>-0.36029142279628168</v>
      </c>
      <c r="F952" s="2">
        <v>12814.15194</v>
      </c>
      <c r="G952" s="2">
        <v>24834.10353</v>
      </c>
      <c r="H952" s="3">
        <f t="shared" si="57"/>
        <v>0.93802162220967089</v>
      </c>
      <c r="I952" s="2">
        <v>35969.652370000003</v>
      </c>
      <c r="J952" s="3">
        <f t="shared" si="58"/>
        <v>-0.30958177536593201</v>
      </c>
      <c r="K952" s="2">
        <v>113782.0637</v>
      </c>
      <c r="L952" s="2">
        <v>148770.66506999999</v>
      </c>
      <c r="M952" s="3">
        <f t="shared" si="59"/>
        <v>0.30750542073354925</v>
      </c>
    </row>
    <row r="953" spans="1:13" x14ac:dyDescent="0.2">
      <c r="A953" s="1" t="s">
        <v>30</v>
      </c>
      <c r="B953" s="1" t="s">
        <v>68</v>
      </c>
      <c r="C953" s="2">
        <v>0</v>
      </c>
      <c r="D953" s="2">
        <v>0</v>
      </c>
      <c r="E953" s="3" t="str">
        <f t="shared" si="56"/>
        <v/>
      </c>
      <c r="F953" s="2">
        <v>12152.124620000001</v>
      </c>
      <c r="G953" s="2">
        <v>18607.614529999999</v>
      </c>
      <c r="H953" s="3">
        <f t="shared" si="57"/>
        <v>0.53122314919117386</v>
      </c>
      <c r="I953" s="2">
        <v>17582.09001</v>
      </c>
      <c r="J953" s="3">
        <f t="shared" si="58"/>
        <v>5.8327793761533631E-2</v>
      </c>
      <c r="K953" s="2">
        <v>50160.043769999997</v>
      </c>
      <c r="L953" s="2">
        <v>157706.83704000001</v>
      </c>
      <c r="M953" s="3">
        <f t="shared" si="59"/>
        <v>2.1440729550224638</v>
      </c>
    </row>
    <row r="954" spans="1:13" x14ac:dyDescent="0.2">
      <c r="A954" s="6" t="s">
        <v>0</v>
      </c>
      <c r="B954" s="6" t="s">
        <v>68</v>
      </c>
      <c r="C954" s="5">
        <v>2500.5919199999998</v>
      </c>
      <c r="D954" s="5">
        <v>86.4</v>
      </c>
      <c r="E954" s="4">
        <f t="shared" si="56"/>
        <v>-0.96544818076513661</v>
      </c>
      <c r="F954" s="5">
        <v>703163.09624999994</v>
      </c>
      <c r="G954" s="5">
        <v>801206.25494999997</v>
      </c>
      <c r="H954" s="4">
        <f t="shared" si="57"/>
        <v>0.1394316044497621</v>
      </c>
      <c r="I954" s="5">
        <v>869869.5601</v>
      </c>
      <c r="J954" s="4">
        <f t="shared" si="58"/>
        <v>-7.8935174076106951E-2</v>
      </c>
      <c r="K954" s="5">
        <v>7926633.3701600004</v>
      </c>
      <c r="L954" s="5">
        <v>8758035.8986300007</v>
      </c>
      <c r="M954" s="4">
        <f t="shared" si="59"/>
        <v>0.10488721877813023</v>
      </c>
    </row>
    <row r="955" spans="1:13" x14ac:dyDescent="0.2">
      <c r="A955" s="1" t="s">
        <v>22</v>
      </c>
      <c r="B955" s="1" t="s">
        <v>67</v>
      </c>
      <c r="C955" s="2">
        <v>0</v>
      </c>
      <c r="D955" s="2">
        <v>0</v>
      </c>
      <c r="E955" s="3" t="str">
        <f t="shared" si="56"/>
        <v/>
      </c>
      <c r="F955" s="2">
        <v>17748.804120000001</v>
      </c>
      <c r="G955" s="2">
        <v>19082.855579999999</v>
      </c>
      <c r="H955" s="3">
        <f t="shared" si="57"/>
        <v>7.5162892721134966E-2</v>
      </c>
      <c r="I955" s="2">
        <v>20215.57964</v>
      </c>
      <c r="J955" s="3">
        <f t="shared" si="58"/>
        <v>-5.6032232573668628E-2</v>
      </c>
      <c r="K955" s="2">
        <v>176431.93655000001</v>
      </c>
      <c r="L955" s="2">
        <v>207435.03226000001</v>
      </c>
      <c r="M955" s="3">
        <f t="shared" si="59"/>
        <v>0.17572269690081788</v>
      </c>
    </row>
    <row r="956" spans="1:13" x14ac:dyDescent="0.2">
      <c r="A956" s="1" t="s">
        <v>21</v>
      </c>
      <c r="B956" s="1" t="s">
        <v>67</v>
      </c>
      <c r="C956" s="2">
        <v>0</v>
      </c>
      <c r="D956" s="2">
        <v>0</v>
      </c>
      <c r="E956" s="3" t="str">
        <f t="shared" si="56"/>
        <v/>
      </c>
      <c r="F956" s="2">
        <v>61.746070000000003</v>
      </c>
      <c r="G956" s="2">
        <v>92.956900000000005</v>
      </c>
      <c r="H956" s="3">
        <f t="shared" si="57"/>
        <v>0.50547071254899301</v>
      </c>
      <c r="I956" s="2">
        <v>84.553169999999994</v>
      </c>
      <c r="J956" s="3">
        <f t="shared" si="58"/>
        <v>9.9389886860540066E-2</v>
      </c>
      <c r="K956" s="2">
        <v>795.34785999999997</v>
      </c>
      <c r="L956" s="2">
        <v>1145.2887000000001</v>
      </c>
      <c r="M956" s="3">
        <f t="shared" si="59"/>
        <v>0.43998463766533558</v>
      </c>
    </row>
    <row r="957" spans="1:13" x14ac:dyDescent="0.2">
      <c r="A957" s="1" t="s">
        <v>20</v>
      </c>
      <c r="B957" s="1" t="s">
        <v>67</v>
      </c>
      <c r="C957" s="2">
        <v>0</v>
      </c>
      <c r="D957" s="2">
        <v>0</v>
      </c>
      <c r="E957" s="3" t="str">
        <f t="shared" si="56"/>
        <v/>
      </c>
      <c r="F957" s="2">
        <v>0</v>
      </c>
      <c r="G957" s="2">
        <v>176.66387</v>
      </c>
      <c r="H957" s="3" t="str">
        <f t="shared" si="57"/>
        <v/>
      </c>
      <c r="I957" s="2">
        <v>9.6</v>
      </c>
      <c r="J957" s="3">
        <f t="shared" si="58"/>
        <v>17.402486458333335</v>
      </c>
      <c r="K957" s="2">
        <v>99.937010000000001</v>
      </c>
      <c r="L957" s="2">
        <v>239.41933</v>
      </c>
      <c r="M957" s="3">
        <f t="shared" si="59"/>
        <v>1.3957023529120995</v>
      </c>
    </row>
    <row r="958" spans="1:13" x14ac:dyDescent="0.2">
      <c r="A958" s="1" t="s">
        <v>19</v>
      </c>
      <c r="B958" s="1" t="s">
        <v>67</v>
      </c>
      <c r="C958" s="2">
        <v>0</v>
      </c>
      <c r="D958" s="2">
        <v>0</v>
      </c>
      <c r="E958" s="3" t="str">
        <f t="shared" si="56"/>
        <v/>
      </c>
      <c r="F958" s="2">
        <v>4.3150000000000004</v>
      </c>
      <c r="G958" s="2">
        <v>2.0000000000000001E-4</v>
      </c>
      <c r="H958" s="3">
        <f t="shared" si="57"/>
        <v>-0.99995365005793746</v>
      </c>
      <c r="I958" s="2">
        <v>0</v>
      </c>
      <c r="J958" s="3" t="str">
        <f t="shared" si="58"/>
        <v/>
      </c>
      <c r="K958" s="2">
        <v>6.8729100000000001</v>
      </c>
      <c r="L958" s="2">
        <v>2.8820899999999998</v>
      </c>
      <c r="M958" s="3">
        <f t="shared" si="59"/>
        <v>-0.58065942955749461</v>
      </c>
    </row>
    <row r="959" spans="1:13" x14ac:dyDescent="0.2">
      <c r="A959" s="1" t="s">
        <v>17</v>
      </c>
      <c r="B959" s="1" t="s">
        <v>67</v>
      </c>
      <c r="C959" s="2">
        <v>0</v>
      </c>
      <c r="D959" s="2">
        <v>0</v>
      </c>
      <c r="E959" s="3" t="str">
        <f t="shared" si="56"/>
        <v/>
      </c>
      <c r="F959" s="2">
        <v>136.2595</v>
      </c>
      <c r="G959" s="2">
        <v>81.533079999999998</v>
      </c>
      <c r="H959" s="3">
        <f t="shared" si="57"/>
        <v>-0.40163379434094504</v>
      </c>
      <c r="I959" s="2">
        <v>10.12716</v>
      </c>
      <c r="J959" s="3">
        <f t="shared" si="58"/>
        <v>7.0509323443097571</v>
      </c>
      <c r="K959" s="2">
        <v>1043.3899100000001</v>
      </c>
      <c r="L959" s="2">
        <v>685.50022000000001</v>
      </c>
      <c r="M959" s="3">
        <f t="shared" si="59"/>
        <v>-0.34300666181446982</v>
      </c>
    </row>
    <row r="960" spans="1:13" x14ac:dyDescent="0.2">
      <c r="A960" s="1" t="s">
        <v>15</v>
      </c>
      <c r="B960" s="1" t="s">
        <v>67</v>
      </c>
      <c r="C960" s="2">
        <v>0</v>
      </c>
      <c r="D960" s="2">
        <v>0</v>
      </c>
      <c r="E960" s="3" t="str">
        <f t="shared" si="56"/>
        <v/>
      </c>
      <c r="F960" s="2">
        <v>0</v>
      </c>
      <c r="G960" s="2">
        <v>0.28732999999999997</v>
      </c>
      <c r="H960" s="3" t="str">
        <f t="shared" si="57"/>
        <v/>
      </c>
      <c r="I960" s="2">
        <v>0</v>
      </c>
      <c r="J960" s="3" t="str">
        <f t="shared" si="58"/>
        <v/>
      </c>
      <c r="K960" s="2">
        <v>1.2</v>
      </c>
      <c r="L960" s="2">
        <v>0.28732999999999997</v>
      </c>
      <c r="M960" s="3">
        <f t="shared" si="59"/>
        <v>-0.76055833333333334</v>
      </c>
    </row>
    <row r="961" spans="1:13" x14ac:dyDescent="0.2">
      <c r="A961" s="1" t="s">
        <v>13</v>
      </c>
      <c r="B961" s="1" t="s">
        <v>67</v>
      </c>
      <c r="C961" s="2">
        <v>0</v>
      </c>
      <c r="D961" s="2">
        <v>0</v>
      </c>
      <c r="E961" s="3" t="str">
        <f t="shared" si="56"/>
        <v/>
      </c>
      <c r="F961" s="2">
        <v>503.92637999999999</v>
      </c>
      <c r="G961" s="2">
        <v>418.52922000000001</v>
      </c>
      <c r="H961" s="3">
        <f t="shared" si="57"/>
        <v>-0.1694635633085928</v>
      </c>
      <c r="I961" s="2">
        <v>445.49277999999998</v>
      </c>
      <c r="J961" s="3">
        <f t="shared" si="58"/>
        <v>-6.0525245773904501E-2</v>
      </c>
      <c r="K961" s="2">
        <v>4622.1546699999999</v>
      </c>
      <c r="L961" s="2">
        <v>9218.2204700000002</v>
      </c>
      <c r="M961" s="3">
        <f t="shared" si="59"/>
        <v>0.99435569082762876</v>
      </c>
    </row>
    <row r="962" spans="1:13" x14ac:dyDescent="0.2">
      <c r="A962" s="1" t="s">
        <v>12</v>
      </c>
      <c r="B962" s="1" t="s">
        <v>67</v>
      </c>
      <c r="C962" s="2">
        <v>0</v>
      </c>
      <c r="D962" s="2">
        <v>0</v>
      </c>
      <c r="E962" s="3" t="str">
        <f t="shared" si="56"/>
        <v/>
      </c>
      <c r="F962" s="2">
        <v>0</v>
      </c>
      <c r="G962" s="2">
        <v>13.89733</v>
      </c>
      <c r="H962" s="3" t="str">
        <f t="shared" si="57"/>
        <v/>
      </c>
      <c r="I962" s="2">
        <v>0</v>
      </c>
      <c r="J962" s="3" t="str">
        <f t="shared" si="58"/>
        <v/>
      </c>
      <c r="K962" s="2">
        <v>66.190380000000005</v>
      </c>
      <c r="L962" s="2">
        <v>21.95129</v>
      </c>
      <c r="M962" s="3">
        <f t="shared" si="59"/>
        <v>-0.66836132380566482</v>
      </c>
    </row>
    <row r="963" spans="1:13" x14ac:dyDescent="0.2">
      <c r="A963" s="1" t="s">
        <v>11</v>
      </c>
      <c r="B963" s="1" t="s">
        <v>67</v>
      </c>
      <c r="C963" s="2">
        <v>0</v>
      </c>
      <c r="D963" s="2">
        <v>0</v>
      </c>
      <c r="E963" s="3" t="str">
        <f t="shared" si="56"/>
        <v/>
      </c>
      <c r="F963" s="2">
        <v>67.633150000000001</v>
      </c>
      <c r="G963" s="2">
        <v>111.62560000000001</v>
      </c>
      <c r="H963" s="3">
        <f t="shared" si="57"/>
        <v>0.65045691351060841</v>
      </c>
      <c r="I963" s="2">
        <v>93.762860000000003</v>
      </c>
      <c r="J963" s="3">
        <f t="shared" si="58"/>
        <v>0.19050976047445656</v>
      </c>
      <c r="K963" s="2">
        <v>579.50629000000004</v>
      </c>
      <c r="L963" s="2">
        <v>1364.9218900000001</v>
      </c>
      <c r="M963" s="3">
        <f t="shared" si="59"/>
        <v>1.3553185074143026</v>
      </c>
    </row>
    <row r="964" spans="1:13" x14ac:dyDescent="0.2">
      <c r="A964" s="1" t="s">
        <v>10</v>
      </c>
      <c r="B964" s="1" t="s">
        <v>67</v>
      </c>
      <c r="C964" s="2">
        <v>0</v>
      </c>
      <c r="D964" s="2">
        <v>0</v>
      </c>
      <c r="E964" s="3" t="str">
        <f t="shared" si="56"/>
        <v/>
      </c>
      <c r="F964" s="2">
        <v>14.885350000000001</v>
      </c>
      <c r="G964" s="2">
        <v>43.659579999999998</v>
      </c>
      <c r="H964" s="3">
        <f t="shared" si="57"/>
        <v>1.9330569989956565</v>
      </c>
      <c r="I964" s="2">
        <v>0.86702000000000001</v>
      </c>
      <c r="J964" s="3">
        <f t="shared" si="58"/>
        <v>49.355908744896311</v>
      </c>
      <c r="K964" s="2">
        <v>68.973489999999998</v>
      </c>
      <c r="L964" s="2">
        <v>405.15039000000002</v>
      </c>
      <c r="M964" s="3">
        <f t="shared" si="59"/>
        <v>4.8740015910460679</v>
      </c>
    </row>
    <row r="965" spans="1:13" x14ac:dyDescent="0.2">
      <c r="A965" s="1" t="s">
        <v>28</v>
      </c>
      <c r="B965" s="1" t="s">
        <v>67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0</v>
      </c>
      <c r="G965" s="2">
        <v>0</v>
      </c>
      <c r="H965" s="3" t="str">
        <f t="shared" ref="H965:H1028" si="61">IF(F965=0,"",(G965/F965-1))</f>
        <v/>
      </c>
      <c r="I965" s="2">
        <v>0</v>
      </c>
      <c r="J965" s="3" t="str">
        <f t="shared" ref="J965:J1028" si="62">IF(I965=0,"",(G965/I965-1))</f>
        <v/>
      </c>
      <c r="K965" s="2">
        <v>9.9863900000000001</v>
      </c>
      <c r="L965" s="2">
        <v>0</v>
      </c>
      <c r="M965" s="3">
        <f t="shared" ref="M965:M1028" si="63">IF(K965=0,"",(L965/K965-1))</f>
        <v>-1</v>
      </c>
    </row>
    <row r="966" spans="1:13" x14ac:dyDescent="0.2">
      <c r="A966" s="1" t="s">
        <v>9</v>
      </c>
      <c r="B966" s="1" t="s">
        <v>67</v>
      </c>
      <c r="C966" s="2">
        <v>0</v>
      </c>
      <c r="D966" s="2">
        <v>0</v>
      </c>
      <c r="E966" s="3" t="str">
        <f t="shared" si="60"/>
        <v/>
      </c>
      <c r="F966" s="2">
        <v>8.4489999999999998</v>
      </c>
      <c r="G966" s="2">
        <v>107.0274</v>
      </c>
      <c r="H966" s="3">
        <f t="shared" si="61"/>
        <v>11.667463605160375</v>
      </c>
      <c r="I966" s="2">
        <v>0</v>
      </c>
      <c r="J966" s="3" t="str">
        <f t="shared" si="62"/>
        <v/>
      </c>
      <c r="K966" s="2">
        <v>87.169219999999996</v>
      </c>
      <c r="L966" s="2">
        <v>397.14447000000001</v>
      </c>
      <c r="M966" s="3">
        <f t="shared" si="63"/>
        <v>3.5560172501256755</v>
      </c>
    </row>
    <row r="967" spans="1:13" x14ac:dyDescent="0.2">
      <c r="A967" s="1" t="s">
        <v>8</v>
      </c>
      <c r="B967" s="1" t="s">
        <v>67</v>
      </c>
      <c r="C967" s="2">
        <v>0</v>
      </c>
      <c r="D967" s="2">
        <v>0</v>
      </c>
      <c r="E967" s="3" t="str">
        <f t="shared" si="60"/>
        <v/>
      </c>
      <c r="F967" s="2">
        <v>1257.39733</v>
      </c>
      <c r="G967" s="2">
        <v>791.16666999999995</v>
      </c>
      <c r="H967" s="3">
        <f t="shared" si="61"/>
        <v>-0.37079024177663877</v>
      </c>
      <c r="I967" s="2">
        <v>1180.4025099999999</v>
      </c>
      <c r="J967" s="3">
        <f t="shared" si="62"/>
        <v>-0.32974840082303791</v>
      </c>
      <c r="K967" s="2">
        <v>7063.3098600000003</v>
      </c>
      <c r="L967" s="2">
        <v>22213.802530000001</v>
      </c>
      <c r="M967" s="3">
        <f t="shared" si="63"/>
        <v>2.1449565388314991</v>
      </c>
    </row>
    <row r="968" spans="1:13" x14ac:dyDescent="0.2">
      <c r="A968" s="1" t="s">
        <v>7</v>
      </c>
      <c r="B968" s="1" t="s">
        <v>67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0.29709999999999998</v>
      </c>
      <c r="H968" s="3" t="str">
        <f t="shared" si="61"/>
        <v/>
      </c>
      <c r="I968" s="2">
        <v>3.2202500000000001</v>
      </c>
      <c r="J968" s="3">
        <f t="shared" si="62"/>
        <v>-0.90774008229174752</v>
      </c>
      <c r="K968" s="2">
        <v>100.36193</v>
      </c>
      <c r="L968" s="2">
        <v>48.856189999999998</v>
      </c>
      <c r="M968" s="3">
        <f t="shared" si="63"/>
        <v>-0.51319997532929074</v>
      </c>
    </row>
    <row r="969" spans="1:13" x14ac:dyDescent="0.2">
      <c r="A969" s="1" t="s">
        <v>6</v>
      </c>
      <c r="B969" s="1" t="s">
        <v>67</v>
      </c>
      <c r="C969" s="2">
        <v>0</v>
      </c>
      <c r="D969" s="2">
        <v>0</v>
      </c>
      <c r="E969" s="3" t="str">
        <f t="shared" si="60"/>
        <v/>
      </c>
      <c r="F969" s="2">
        <v>42.433</v>
      </c>
      <c r="G969" s="2">
        <v>67.746049999999997</v>
      </c>
      <c r="H969" s="3">
        <f t="shared" si="61"/>
        <v>0.59654160676831713</v>
      </c>
      <c r="I969" s="2">
        <v>31.260619999999999</v>
      </c>
      <c r="J969" s="3">
        <f t="shared" si="62"/>
        <v>1.1671371201210978</v>
      </c>
      <c r="K969" s="2">
        <v>298.69076000000001</v>
      </c>
      <c r="L969" s="2">
        <v>579.57946000000004</v>
      </c>
      <c r="M969" s="3">
        <f t="shared" si="63"/>
        <v>0.94039969632806852</v>
      </c>
    </row>
    <row r="970" spans="1:13" x14ac:dyDescent="0.2">
      <c r="A970" s="1" t="s">
        <v>4</v>
      </c>
      <c r="B970" s="1" t="s">
        <v>67</v>
      </c>
      <c r="C970" s="2">
        <v>0</v>
      </c>
      <c r="D970" s="2">
        <v>0</v>
      </c>
      <c r="E970" s="3" t="str">
        <f t="shared" si="60"/>
        <v/>
      </c>
      <c r="F970" s="2">
        <v>0</v>
      </c>
      <c r="G970" s="2">
        <v>0</v>
      </c>
      <c r="H970" s="3" t="str">
        <f t="shared" si="61"/>
        <v/>
      </c>
      <c r="I970" s="2">
        <v>0</v>
      </c>
      <c r="J970" s="3" t="str">
        <f t="shared" si="62"/>
        <v/>
      </c>
      <c r="K970" s="2">
        <v>25.26803</v>
      </c>
      <c r="L970" s="2">
        <v>396.94177000000002</v>
      </c>
      <c r="M970" s="3">
        <f t="shared" si="63"/>
        <v>14.709248801746714</v>
      </c>
    </row>
    <row r="971" spans="1:13" x14ac:dyDescent="0.2">
      <c r="A971" s="1" t="s">
        <v>2</v>
      </c>
      <c r="B971" s="1" t="s">
        <v>67</v>
      </c>
      <c r="C971" s="2">
        <v>0</v>
      </c>
      <c r="D971" s="2">
        <v>0</v>
      </c>
      <c r="E971" s="3" t="str">
        <f t="shared" si="60"/>
        <v/>
      </c>
      <c r="F971" s="2">
        <v>0</v>
      </c>
      <c r="G971" s="2">
        <v>0</v>
      </c>
      <c r="H971" s="3" t="str">
        <f t="shared" si="61"/>
        <v/>
      </c>
      <c r="I971" s="2">
        <v>0</v>
      </c>
      <c r="J971" s="3" t="str">
        <f t="shared" si="62"/>
        <v/>
      </c>
      <c r="K971" s="2">
        <v>12.51362</v>
      </c>
      <c r="L971" s="2">
        <v>544.01194999999996</v>
      </c>
      <c r="M971" s="3">
        <f t="shared" si="63"/>
        <v>42.473587179409314</v>
      </c>
    </row>
    <row r="972" spans="1:13" x14ac:dyDescent="0.2">
      <c r="A972" s="1" t="s">
        <v>30</v>
      </c>
      <c r="B972" s="1" t="s">
        <v>67</v>
      </c>
      <c r="C972" s="2">
        <v>0</v>
      </c>
      <c r="D972" s="2">
        <v>0</v>
      </c>
      <c r="E972" s="3" t="str">
        <f t="shared" si="60"/>
        <v/>
      </c>
      <c r="F972" s="2">
        <v>0</v>
      </c>
      <c r="G972" s="2">
        <v>0</v>
      </c>
      <c r="H972" s="3" t="str">
        <f t="shared" si="61"/>
        <v/>
      </c>
      <c r="I972" s="2">
        <v>0</v>
      </c>
      <c r="J972" s="3" t="str">
        <f t="shared" si="62"/>
        <v/>
      </c>
      <c r="K972" s="2">
        <v>15.28693</v>
      </c>
      <c r="L972" s="2">
        <v>0</v>
      </c>
      <c r="M972" s="3">
        <f t="shared" si="63"/>
        <v>-1</v>
      </c>
    </row>
    <row r="973" spans="1:13" x14ac:dyDescent="0.2">
      <c r="A973" s="6" t="s">
        <v>0</v>
      </c>
      <c r="B973" s="6" t="s">
        <v>67</v>
      </c>
      <c r="C973" s="5">
        <v>0</v>
      </c>
      <c r="D973" s="5">
        <v>0</v>
      </c>
      <c r="E973" s="4" t="str">
        <f t="shared" si="60"/>
        <v/>
      </c>
      <c r="F973" s="5">
        <v>19845.848900000001</v>
      </c>
      <c r="G973" s="5">
        <v>20988.245910000001</v>
      </c>
      <c r="H973" s="4">
        <f t="shared" si="61"/>
        <v>5.7563524531319077E-2</v>
      </c>
      <c r="I973" s="5">
        <v>22074.866010000002</v>
      </c>
      <c r="J973" s="4">
        <f t="shared" si="62"/>
        <v>-4.9224312369903211E-2</v>
      </c>
      <c r="K973" s="5">
        <v>191328.09581</v>
      </c>
      <c r="L973" s="5">
        <v>244698.99033999999</v>
      </c>
      <c r="M973" s="4">
        <f t="shared" si="63"/>
        <v>0.27894959338852354</v>
      </c>
    </row>
    <row r="974" spans="1:13" x14ac:dyDescent="0.2">
      <c r="A974" s="1" t="s">
        <v>22</v>
      </c>
      <c r="B974" s="1" t="s">
        <v>66</v>
      </c>
      <c r="C974" s="2">
        <v>0</v>
      </c>
      <c r="D974" s="2">
        <v>0</v>
      </c>
      <c r="E974" s="3" t="str">
        <f t="shared" si="60"/>
        <v/>
      </c>
      <c r="F974" s="2">
        <v>5.3789999999999998E-2</v>
      </c>
      <c r="G974" s="2">
        <v>0</v>
      </c>
      <c r="H974" s="3">
        <f t="shared" si="61"/>
        <v>-1</v>
      </c>
      <c r="I974" s="2">
        <v>7.4399999999999994E-2</v>
      </c>
      <c r="J974" s="3">
        <f t="shared" si="62"/>
        <v>-1</v>
      </c>
      <c r="K974" s="2">
        <v>128.69716</v>
      </c>
      <c r="L974" s="2">
        <v>30.12106</v>
      </c>
      <c r="M974" s="3">
        <f t="shared" si="63"/>
        <v>-0.76595396510692226</v>
      </c>
    </row>
    <row r="975" spans="1:13" x14ac:dyDescent="0.2">
      <c r="A975" s="1" t="s">
        <v>21</v>
      </c>
      <c r="B975" s="1" t="s">
        <v>66</v>
      </c>
      <c r="C975" s="2">
        <v>0</v>
      </c>
      <c r="D975" s="2">
        <v>0</v>
      </c>
      <c r="E975" s="3" t="str">
        <f t="shared" si="60"/>
        <v/>
      </c>
      <c r="F975" s="2">
        <v>1.8371900000000001</v>
      </c>
      <c r="G975" s="2">
        <v>0</v>
      </c>
      <c r="H975" s="3">
        <f t="shared" si="61"/>
        <v>-1</v>
      </c>
      <c r="I975" s="2">
        <v>1199.9208900000001</v>
      </c>
      <c r="J975" s="3">
        <f t="shared" si="62"/>
        <v>-1</v>
      </c>
      <c r="K975" s="2">
        <v>118.87699000000001</v>
      </c>
      <c r="L975" s="2">
        <v>1263.89176</v>
      </c>
      <c r="M975" s="3">
        <f t="shared" si="63"/>
        <v>9.6319293582382919</v>
      </c>
    </row>
    <row r="976" spans="1:13" x14ac:dyDescent="0.2">
      <c r="A976" s="1" t="s">
        <v>20</v>
      </c>
      <c r="B976" s="1" t="s">
        <v>66</v>
      </c>
      <c r="C976" s="2">
        <v>0</v>
      </c>
      <c r="D976" s="2">
        <v>0</v>
      </c>
      <c r="E976" s="3" t="str">
        <f t="shared" si="60"/>
        <v/>
      </c>
      <c r="F976" s="2">
        <v>7.1637199999999996</v>
      </c>
      <c r="G976" s="2">
        <v>83.995779999999996</v>
      </c>
      <c r="H976" s="3">
        <f t="shared" si="61"/>
        <v>10.725162345820328</v>
      </c>
      <c r="I976" s="2">
        <v>13.360620000000001</v>
      </c>
      <c r="J976" s="3">
        <f t="shared" si="62"/>
        <v>5.2868175279290925</v>
      </c>
      <c r="K976" s="2">
        <v>312.28946000000002</v>
      </c>
      <c r="L976" s="2">
        <v>413.53080999999997</v>
      </c>
      <c r="M976" s="3">
        <f t="shared" si="63"/>
        <v>0.32419073637643736</v>
      </c>
    </row>
    <row r="977" spans="1:13" x14ac:dyDescent="0.2">
      <c r="A977" s="1" t="s">
        <v>19</v>
      </c>
      <c r="B977" s="1" t="s">
        <v>66</v>
      </c>
      <c r="C977" s="2">
        <v>0</v>
      </c>
      <c r="D977" s="2">
        <v>0</v>
      </c>
      <c r="E977" s="3" t="str">
        <f t="shared" si="60"/>
        <v/>
      </c>
      <c r="F977" s="2">
        <v>0</v>
      </c>
      <c r="G977" s="2">
        <v>0</v>
      </c>
      <c r="H977" s="3" t="str">
        <f t="shared" si="61"/>
        <v/>
      </c>
      <c r="I977" s="2">
        <v>0</v>
      </c>
      <c r="J977" s="3" t="str">
        <f t="shared" si="62"/>
        <v/>
      </c>
      <c r="K977" s="2">
        <v>0.86982999999999999</v>
      </c>
      <c r="L977" s="2">
        <v>7.8700000000000003E-3</v>
      </c>
      <c r="M977" s="3">
        <f t="shared" si="63"/>
        <v>-0.99095225503834083</v>
      </c>
    </row>
    <row r="978" spans="1:13" x14ac:dyDescent="0.2">
      <c r="A978" s="1" t="s">
        <v>18</v>
      </c>
      <c r="B978" s="1" t="s">
        <v>66</v>
      </c>
      <c r="C978" s="2">
        <v>0</v>
      </c>
      <c r="D978" s="2">
        <v>0</v>
      </c>
      <c r="E978" s="3" t="str">
        <f t="shared" si="60"/>
        <v/>
      </c>
      <c r="F978" s="2">
        <v>0</v>
      </c>
      <c r="G978" s="2">
        <v>7.8759999999999997E-2</v>
      </c>
      <c r="H978" s="3" t="str">
        <f t="shared" si="61"/>
        <v/>
      </c>
      <c r="I978" s="2">
        <v>0</v>
      </c>
      <c r="J978" s="3" t="str">
        <f t="shared" si="62"/>
        <v/>
      </c>
      <c r="K978" s="2">
        <v>0.64095000000000002</v>
      </c>
      <c r="L978" s="2">
        <v>7.8759999999999997E-2</v>
      </c>
      <c r="M978" s="3">
        <f t="shared" si="63"/>
        <v>-0.8771199001482175</v>
      </c>
    </row>
    <row r="979" spans="1:13" x14ac:dyDescent="0.2">
      <c r="A979" s="1" t="s">
        <v>17</v>
      </c>
      <c r="B979" s="1" t="s">
        <v>66</v>
      </c>
      <c r="C979" s="2">
        <v>0</v>
      </c>
      <c r="D979" s="2">
        <v>0</v>
      </c>
      <c r="E979" s="3" t="str">
        <f t="shared" si="60"/>
        <v/>
      </c>
      <c r="F979" s="2">
        <v>1758.2684999999999</v>
      </c>
      <c r="G979" s="2">
        <v>14.015000000000001</v>
      </c>
      <c r="H979" s="3">
        <f t="shared" si="61"/>
        <v>-0.99202908998255956</v>
      </c>
      <c r="I979" s="2">
        <v>15.21128</v>
      </c>
      <c r="J979" s="3">
        <f t="shared" si="62"/>
        <v>-7.8644269252817645E-2</v>
      </c>
      <c r="K979" s="2">
        <v>2033.9324300000001</v>
      </c>
      <c r="L979" s="2">
        <v>333.52442000000002</v>
      </c>
      <c r="M979" s="3">
        <f t="shared" si="63"/>
        <v>-0.8360199114382576</v>
      </c>
    </row>
    <row r="980" spans="1:13" x14ac:dyDescent="0.2">
      <c r="A980" s="1" t="s">
        <v>16</v>
      </c>
      <c r="B980" s="1" t="s">
        <v>66</v>
      </c>
      <c r="C980" s="2">
        <v>0</v>
      </c>
      <c r="D980" s="2">
        <v>0</v>
      </c>
      <c r="E980" s="3" t="str">
        <f t="shared" si="60"/>
        <v/>
      </c>
      <c r="F980" s="2">
        <v>1.56</v>
      </c>
      <c r="G980" s="2">
        <v>0</v>
      </c>
      <c r="H980" s="3">
        <f t="shared" si="61"/>
        <v>-1</v>
      </c>
      <c r="I980" s="2">
        <v>0</v>
      </c>
      <c r="J980" s="3" t="str">
        <f t="shared" si="62"/>
        <v/>
      </c>
      <c r="K980" s="2">
        <v>1.56</v>
      </c>
      <c r="L980" s="2">
        <v>0</v>
      </c>
      <c r="M980" s="3">
        <f t="shared" si="63"/>
        <v>-1</v>
      </c>
    </row>
    <row r="981" spans="1:13" x14ac:dyDescent="0.2">
      <c r="A981" s="1" t="s">
        <v>15</v>
      </c>
      <c r="B981" s="1" t="s">
        <v>66</v>
      </c>
      <c r="C981" s="2">
        <v>0</v>
      </c>
      <c r="D981" s="2">
        <v>0</v>
      </c>
      <c r="E981" s="3" t="str">
        <f t="shared" si="60"/>
        <v/>
      </c>
      <c r="F981" s="2">
        <v>0</v>
      </c>
      <c r="G981" s="2">
        <v>0</v>
      </c>
      <c r="H981" s="3" t="str">
        <f t="shared" si="61"/>
        <v/>
      </c>
      <c r="I981" s="2">
        <v>0.9768</v>
      </c>
      <c r="J981" s="3">
        <f t="shared" si="62"/>
        <v>-1</v>
      </c>
      <c r="K981" s="2">
        <v>0</v>
      </c>
      <c r="L981" s="2">
        <v>0.9768</v>
      </c>
      <c r="M981" s="3" t="str">
        <f t="shared" si="63"/>
        <v/>
      </c>
    </row>
    <row r="982" spans="1:13" x14ac:dyDescent="0.2">
      <c r="A982" s="1" t="s">
        <v>14</v>
      </c>
      <c r="B982" s="1" t="s">
        <v>66</v>
      </c>
      <c r="C982" s="2">
        <v>0</v>
      </c>
      <c r="D982" s="2">
        <v>0</v>
      </c>
      <c r="E982" s="3" t="str">
        <f t="shared" si="60"/>
        <v/>
      </c>
      <c r="F982" s="2">
        <v>121.90781</v>
      </c>
      <c r="G982" s="2">
        <v>0.49375999999999998</v>
      </c>
      <c r="H982" s="3">
        <f t="shared" si="61"/>
        <v>-0.99594972627266454</v>
      </c>
      <c r="I982" s="2">
        <v>0</v>
      </c>
      <c r="J982" s="3" t="str">
        <f t="shared" si="62"/>
        <v/>
      </c>
      <c r="K982" s="2">
        <v>145.87608</v>
      </c>
      <c r="L982" s="2">
        <v>6.1269799999999996</v>
      </c>
      <c r="M982" s="3">
        <f t="shared" si="63"/>
        <v>-0.95799873426815418</v>
      </c>
    </row>
    <row r="983" spans="1:13" x14ac:dyDescent="0.2">
      <c r="A983" s="1" t="s">
        <v>13</v>
      </c>
      <c r="B983" s="1" t="s">
        <v>66</v>
      </c>
      <c r="C983" s="2">
        <v>0</v>
      </c>
      <c r="D983" s="2">
        <v>0</v>
      </c>
      <c r="E983" s="3" t="str">
        <f t="shared" si="60"/>
        <v/>
      </c>
      <c r="F983" s="2">
        <v>54.207250000000002</v>
      </c>
      <c r="G983" s="2">
        <v>1.6995</v>
      </c>
      <c r="H983" s="3">
        <f t="shared" si="61"/>
        <v>-0.96864810518888156</v>
      </c>
      <c r="I983" s="2">
        <v>0</v>
      </c>
      <c r="J983" s="3" t="str">
        <f t="shared" si="62"/>
        <v/>
      </c>
      <c r="K983" s="2">
        <v>239.88193000000001</v>
      </c>
      <c r="L983" s="2">
        <v>62.45449</v>
      </c>
      <c r="M983" s="3">
        <f t="shared" si="63"/>
        <v>-0.73964487445969773</v>
      </c>
    </row>
    <row r="984" spans="1:13" x14ac:dyDescent="0.2">
      <c r="A984" s="1" t="s">
        <v>12</v>
      </c>
      <c r="B984" s="1" t="s">
        <v>66</v>
      </c>
      <c r="C984" s="2">
        <v>0</v>
      </c>
      <c r="D984" s="2">
        <v>0</v>
      </c>
      <c r="E984" s="3" t="str">
        <f t="shared" si="60"/>
        <v/>
      </c>
      <c r="F984" s="2">
        <v>24531.2356</v>
      </c>
      <c r="G984" s="2">
        <v>25649.31797</v>
      </c>
      <c r="H984" s="3">
        <f t="shared" si="61"/>
        <v>4.5577906805476909E-2</v>
      </c>
      <c r="I984" s="2">
        <v>26486.356889999999</v>
      </c>
      <c r="J984" s="3">
        <f t="shared" si="62"/>
        <v>-3.1602644466216745E-2</v>
      </c>
      <c r="K984" s="2">
        <v>254577.59843000001</v>
      </c>
      <c r="L984" s="2">
        <v>268809.41979999997</v>
      </c>
      <c r="M984" s="3">
        <f t="shared" si="63"/>
        <v>5.5903667320961192E-2</v>
      </c>
    </row>
    <row r="985" spans="1:13" x14ac:dyDescent="0.2">
      <c r="A985" s="1" t="s">
        <v>11</v>
      </c>
      <c r="B985" s="1" t="s">
        <v>66</v>
      </c>
      <c r="C985" s="2">
        <v>0</v>
      </c>
      <c r="D985" s="2">
        <v>0</v>
      </c>
      <c r="E985" s="3" t="str">
        <f t="shared" si="60"/>
        <v/>
      </c>
      <c r="F985" s="2">
        <v>0.69133999999999995</v>
      </c>
      <c r="G985" s="2">
        <v>56.42436</v>
      </c>
      <c r="H985" s="3">
        <f t="shared" si="61"/>
        <v>80.615934272572119</v>
      </c>
      <c r="I985" s="2">
        <v>57.307000000000002</v>
      </c>
      <c r="J985" s="3">
        <f t="shared" si="62"/>
        <v>-1.5401957876001182E-2</v>
      </c>
      <c r="K985" s="2">
        <v>64.412599999999998</v>
      </c>
      <c r="L985" s="2">
        <v>254.98739</v>
      </c>
      <c r="M985" s="3">
        <f t="shared" si="63"/>
        <v>2.9586570018909346</v>
      </c>
    </row>
    <row r="986" spans="1:13" x14ac:dyDescent="0.2">
      <c r="A986" s="1" t="s">
        <v>10</v>
      </c>
      <c r="B986" s="1" t="s">
        <v>66</v>
      </c>
      <c r="C986" s="2">
        <v>0</v>
      </c>
      <c r="D986" s="2">
        <v>0</v>
      </c>
      <c r="E986" s="3" t="str">
        <f t="shared" si="60"/>
        <v/>
      </c>
      <c r="F986" s="2">
        <v>386.48637000000002</v>
      </c>
      <c r="G986" s="2">
        <v>559.43011999999999</v>
      </c>
      <c r="H986" s="3">
        <f t="shared" si="61"/>
        <v>0.44747697053326863</v>
      </c>
      <c r="I986" s="2">
        <v>480.77476999999999</v>
      </c>
      <c r="J986" s="3">
        <f t="shared" si="62"/>
        <v>0.16360124305191803</v>
      </c>
      <c r="K986" s="2">
        <v>5709.73963</v>
      </c>
      <c r="L986" s="2">
        <v>6042.8693700000003</v>
      </c>
      <c r="M986" s="3">
        <f t="shared" si="63"/>
        <v>5.8344121026058016E-2</v>
      </c>
    </row>
    <row r="987" spans="1:13" x14ac:dyDescent="0.2">
      <c r="A987" s="1" t="s">
        <v>28</v>
      </c>
      <c r="B987" s="1" t="s">
        <v>66</v>
      </c>
      <c r="C987" s="2">
        <v>0</v>
      </c>
      <c r="D987" s="2">
        <v>0</v>
      </c>
      <c r="E987" s="3" t="str">
        <f t="shared" si="60"/>
        <v/>
      </c>
      <c r="F987" s="2">
        <v>6.1176899999999996</v>
      </c>
      <c r="G987" s="2">
        <v>0</v>
      </c>
      <c r="H987" s="3">
        <f t="shared" si="61"/>
        <v>-1</v>
      </c>
      <c r="I987" s="2">
        <v>11.3</v>
      </c>
      <c r="J987" s="3">
        <f t="shared" si="62"/>
        <v>-1</v>
      </c>
      <c r="K987" s="2">
        <v>29.08314</v>
      </c>
      <c r="L987" s="2">
        <v>32.963360000000002</v>
      </c>
      <c r="M987" s="3">
        <f t="shared" si="63"/>
        <v>0.13341819349630057</v>
      </c>
    </row>
    <row r="988" spans="1:13" x14ac:dyDescent="0.2">
      <c r="A988" s="1" t="s">
        <v>9</v>
      </c>
      <c r="B988" s="1" t="s">
        <v>66</v>
      </c>
      <c r="C988" s="2">
        <v>0</v>
      </c>
      <c r="D988" s="2">
        <v>0</v>
      </c>
      <c r="E988" s="3" t="str">
        <f t="shared" si="60"/>
        <v/>
      </c>
      <c r="F988" s="2">
        <v>53.792009999999998</v>
      </c>
      <c r="G988" s="2">
        <v>101.15759</v>
      </c>
      <c r="H988" s="3">
        <f t="shared" si="61"/>
        <v>0.88053188568339436</v>
      </c>
      <c r="I988" s="2">
        <v>220.23697000000001</v>
      </c>
      <c r="J988" s="3">
        <f t="shared" si="62"/>
        <v>-0.54068751490723832</v>
      </c>
      <c r="K988" s="2">
        <v>740.12184000000002</v>
      </c>
      <c r="L988" s="2">
        <v>1211.1308200000001</v>
      </c>
      <c r="M988" s="3">
        <f t="shared" si="63"/>
        <v>0.63639384023581846</v>
      </c>
    </row>
    <row r="989" spans="1:13" x14ac:dyDescent="0.2">
      <c r="A989" s="1" t="s">
        <v>8</v>
      </c>
      <c r="B989" s="1" t="s">
        <v>66</v>
      </c>
      <c r="C989" s="2">
        <v>0</v>
      </c>
      <c r="D989" s="2">
        <v>0</v>
      </c>
      <c r="E989" s="3" t="str">
        <f t="shared" si="60"/>
        <v/>
      </c>
      <c r="F989" s="2">
        <v>258.20001000000002</v>
      </c>
      <c r="G989" s="2">
        <v>2327.50432</v>
      </c>
      <c r="H989" s="3">
        <f t="shared" si="61"/>
        <v>8.0143463588556791</v>
      </c>
      <c r="I989" s="2">
        <v>3254.1581799999999</v>
      </c>
      <c r="J989" s="3">
        <f t="shared" si="62"/>
        <v>-0.28475993136879407</v>
      </c>
      <c r="K989" s="2">
        <v>8549.0655299999999</v>
      </c>
      <c r="L989" s="2">
        <v>13645.114509999999</v>
      </c>
      <c r="M989" s="3">
        <f t="shared" si="63"/>
        <v>0.59609427043425645</v>
      </c>
    </row>
    <row r="990" spans="1:13" x14ac:dyDescent="0.2">
      <c r="A990" s="1" t="s">
        <v>7</v>
      </c>
      <c r="B990" s="1" t="s">
        <v>66</v>
      </c>
      <c r="C990" s="2">
        <v>0</v>
      </c>
      <c r="D990" s="2">
        <v>0</v>
      </c>
      <c r="E990" s="3" t="str">
        <f t="shared" si="60"/>
        <v/>
      </c>
      <c r="F990" s="2">
        <v>3.81107</v>
      </c>
      <c r="G990" s="2">
        <v>0</v>
      </c>
      <c r="H990" s="3">
        <f t="shared" si="61"/>
        <v>-1</v>
      </c>
      <c r="I990" s="2">
        <v>0.74048999999999998</v>
      </c>
      <c r="J990" s="3">
        <f t="shared" si="62"/>
        <v>-1</v>
      </c>
      <c r="K990" s="2">
        <v>19.941890000000001</v>
      </c>
      <c r="L990" s="2">
        <v>71.546049999999994</v>
      </c>
      <c r="M990" s="3">
        <f t="shared" si="63"/>
        <v>2.5877266397517986</v>
      </c>
    </row>
    <row r="991" spans="1:13" x14ac:dyDescent="0.2">
      <c r="A991" s="1" t="s">
        <v>6</v>
      </c>
      <c r="B991" s="1" t="s">
        <v>66</v>
      </c>
      <c r="C991" s="2">
        <v>0</v>
      </c>
      <c r="D991" s="2">
        <v>0</v>
      </c>
      <c r="E991" s="3" t="str">
        <f t="shared" si="60"/>
        <v/>
      </c>
      <c r="F991" s="2">
        <v>250.67264</v>
      </c>
      <c r="G991" s="2">
        <v>170.34083999999999</v>
      </c>
      <c r="H991" s="3">
        <f t="shared" si="61"/>
        <v>-0.32046496977093319</v>
      </c>
      <c r="I991" s="2">
        <v>93.232439999999997</v>
      </c>
      <c r="J991" s="3">
        <f t="shared" si="62"/>
        <v>0.82705547554048775</v>
      </c>
      <c r="K991" s="2">
        <v>1796.4303600000001</v>
      </c>
      <c r="L991" s="2">
        <v>2648.8295400000002</v>
      </c>
      <c r="M991" s="3">
        <f t="shared" si="63"/>
        <v>0.47449608901065332</v>
      </c>
    </row>
    <row r="992" spans="1:13" x14ac:dyDescent="0.2">
      <c r="A992" s="1" t="s">
        <v>4</v>
      </c>
      <c r="B992" s="1" t="s">
        <v>66</v>
      </c>
      <c r="C992" s="2">
        <v>0</v>
      </c>
      <c r="D992" s="2">
        <v>0</v>
      </c>
      <c r="E992" s="3" t="str">
        <f t="shared" si="60"/>
        <v/>
      </c>
      <c r="F992" s="2">
        <v>1966.2765999999999</v>
      </c>
      <c r="G992" s="2">
        <v>238.47489999999999</v>
      </c>
      <c r="H992" s="3">
        <f t="shared" si="61"/>
        <v>-0.87871752122768487</v>
      </c>
      <c r="I992" s="2">
        <v>40.745710000000003</v>
      </c>
      <c r="J992" s="3">
        <f t="shared" si="62"/>
        <v>4.8527609409677721</v>
      </c>
      <c r="K992" s="2">
        <v>2030.9523799999999</v>
      </c>
      <c r="L992" s="2">
        <v>2307.06988</v>
      </c>
      <c r="M992" s="3">
        <f t="shared" si="63"/>
        <v>0.13595468939552391</v>
      </c>
    </row>
    <row r="993" spans="1:13" x14ac:dyDescent="0.2">
      <c r="A993" s="1" t="s">
        <v>24</v>
      </c>
      <c r="B993" s="1" t="s">
        <v>66</v>
      </c>
      <c r="C993" s="2">
        <v>0</v>
      </c>
      <c r="D993" s="2">
        <v>0</v>
      </c>
      <c r="E993" s="3" t="str">
        <f t="shared" si="60"/>
        <v/>
      </c>
      <c r="F993" s="2">
        <v>0</v>
      </c>
      <c r="G993" s="2">
        <v>0</v>
      </c>
      <c r="H993" s="3" t="str">
        <f t="shared" si="61"/>
        <v/>
      </c>
      <c r="I993" s="2">
        <v>0</v>
      </c>
      <c r="J993" s="3" t="str">
        <f t="shared" si="62"/>
        <v/>
      </c>
      <c r="K993" s="2">
        <v>0</v>
      </c>
      <c r="L993" s="2">
        <v>113.75519</v>
      </c>
      <c r="M993" s="3" t="str">
        <f t="shared" si="63"/>
        <v/>
      </c>
    </row>
    <row r="994" spans="1:13" x14ac:dyDescent="0.2">
      <c r="A994" s="1" t="s">
        <v>3</v>
      </c>
      <c r="B994" s="1" t="s">
        <v>66</v>
      </c>
      <c r="C994" s="2">
        <v>0</v>
      </c>
      <c r="D994" s="2">
        <v>0</v>
      </c>
      <c r="E994" s="3" t="str">
        <f t="shared" si="60"/>
        <v/>
      </c>
      <c r="F994" s="2">
        <v>1036.1534200000001</v>
      </c>
      <c r="G994" s="2">
        <v>1015.7781199999999</v>
      </c>
      <c r="H994" s="3">
        <f t="shared" si="61"/>
        <v>-1.9664365919865534E-2</v>
      </c>
      <c r="I994" s="2">
        <v>900.46299999999997</v>
      </c>
      <c r="J994" s="3">
        <f t="shared" si="62"/>
        <v>0.12806203031107333</v>
      </c>
      <c r="K994" s="2">
        <v>12249.94742</v>
      </c>
      <c r="L994" s="2">
        <v>8773.2382799999996</v>
      </c>
      <c r="M994" s="3">
        <f t="shared" si="63"/>
        <v>-0.28381420922049971</v>
      </c>
    </row>
    <row r="995" spans="1:13" x14ac:dyDescent="0.2">
      <c r="A995" s="1" t="s">
        <v>2</v>
      </c>
      <c r="B995" s="1" t="s">
        <v>66</v>
      </c>
      <c r="C995" s="2">
        <v>0</v>
      </c>
      <c r="D995" s="2">
        <v>0</v>
      </c>
      <c r="E995" s="3" t="str">
        <f t="shared" si="60"/>
        <v/>
      </c>
      <c r="F995" s="2">
        <v>173.77291</v>
      </c>
      <c r="G995" s="2">
        <v>135.14402999999999</v>
      </c>
      <c r="H995" s="3">
        <f t="shared" si="61"/>
        <v>-0.22229517823002454</v>
      </c>
      <c r="I995" s="2">
        <v>46.720559999999999</v>
      </c>
      <c r="J995" s="3">
        <f t="shared" si="62"/>
        <v>1.8926029568138736</v>
      </c>
      <c r="K995" s="2">
        <v>1918.29204</v>
      </c>
      <c r="L995" s="2">
        <v>1232.70063</v>
      </c>
      <c r="M995" s="3">
        <f t="shared" si="63"/>
        <v>-0.35739678615358272</v>
      </c>
    </row>
    <row r="996" spans="1:13" x14ac:dyDescent="0.2">
      <c r="A996" s="1" t="s">
        <v>26</v>
      </c>
      <c r="B996" s="1" t="s">
        <v>66</v>
      </c>
      <c r="C996" s="2">
        <v>4.6120000000000001</v>
      </c>
      <c r="D996" s="2">
        <v>0</v>
      </c>
      <c r="E996" s="3">
        <f t="shared" si="60"/>
        <v>-1</v>
      </c>
      <c r="F996" s="2">
        <v>55.569690000000001</v>
      </c>
      <c r="G996" s="2">
        <v>385.65625999999997</v>
      </c>
      <c r="H996" s="3">
        <f t="shared" si="61"/>
        <v>5.9400469932439783</v>
      </c>
      <c r="I996" s="2">
        <v>107.11606999999999</v>
      </c>
      <c r="J996" s="3">
        <f t="shared" si="62"/>
        <v>2.6003585643125255</v>
      </c>
      <c r="K996" s="2">
        <v>1015.63659</v>
      </c>
      <c r="L996" s="2">
        <v>2707.8608199999999</v>
      </c>
      <c r="M996" s="3">
        <f t="shared" si="63"/>
        <v>1.6661709972461707</v>
      </c>
    </row>
    <row r="997" spans="1:13" x14ac:dyDescent="0.2">
      <c r="A997" s="1" t="s">
        <v>30</v>
      </c>
      <c r="B997" s="1" t="s">
        <v>66</v>
      </c>
      <c r="C997" s="2">
        <v>0</v>
      </c>
      <c r="D997" s="2">
        <v>0</v>
      </c>
      <c r="E997" s="3" t="str">
        <f t="shared" si="60"/>
        <v/>
      </c>
      <c r="F997" s="2">
        <v>0</v>
      </c>
      <c r="G997" s="2">
        <v>0</v>
      </c>
      <c r="H997" s="3" t="str">
        <f t="shared" si="61"/>
        <v/>
      </c>
      <c r="I997" s="2">
        <v>3.8690899999999999</v>
      </c>
      <c r="J997" s="3">
        <f t="shared" si="62"/>
        <v>-1</v>
      </c>
      <c r="K997" s="2">
        <v>9.5601299999999991</v>
      </c>
      <c r="L997" s="2">
        <v>3.8690899999999999</v>
      </c>
      <c r="M997" s="3">
        <f t="shared" si="63"/>
        <v>-0.59528897619593035</v>
      </c>
    </row>
    <row r="998" spans="1:13" x14ac:dyDescent="0.2">
      <c r="A998" s="6" t="s">
        <v>0</v>
      </c>
      <c r="B998" s="6" t="s">
        <v>66</v>
      </c>
      <c r="C998" s="5">
        <v>4.6120000000000001</v>
      </c>
      <c r="D998" s="5">
        <v>0</v>
      </c>
      <c r="E998" s="4">
        <f t="shared" si="60"/>
        <v>-1</v>
      </c>
      <c r="F998" s="5">
        <v>30667.777610000001</v>
      </c>
      <c r="G998" s="5">
        <v>30739.511310000002</v>
      </c>
      <c r="H998" s="4">
        <f t="shared" si="61"/>
        <v>2.3390576556356901E-3</v>
      </c>
      <c r="I998" s="5">
        <v>32932.565159999998</v>
      </c>
      <c r="J998" s="4">
        <f t="shared" si="62"/>
        <v>-6.6592257218508033E-2</v>
      </c>
      <c r="K998" s="5">
        <v>291693.40681000001</v>
      </c>
      <c r="L998" s="5">
        <v>309966.06767999998</v>
      </c>
      <c r="M998" s="4">
        <f t="shared" si="63"/>
        <v>6.2643379807011623E-2</v>
      </c>
    </row>
    <row r="999" spans="1:13" x14ac:dyDescent="0.2">
      <c r="A999" s="1" t="s">
        <v>13</v>
      </c>
      <c r="B999" s="1" t="s">
        <v>65</v>
      </c>
      <c r="C999" s="2">
        <v>0</v>
      </c>
      <c r="D999" s="2">
        <v>0</v>
      </c>
      <c r="E999" s="3" t="str">
        <f t="shared" si="60"/>
        <v/>
      </c>
      <c r="F999" s="2">
        <v>1.91E-3</v>
      </c>
      <c r="G999" s="2">
        <v>0</v>
      </c>
      <c r="H999" s="3">
        <f t="shared" si="61"/>
        <v>-1</v>
      </c>
      <c r="I999" s="2">
        <v>0</v>
      </c>
      <c r="J999" s="3" t="str">
        <f t="shared" si="62"/>
        <v/>
      </c>
      <c r="K999" s="2">
        <v>1.91E-3</v>
      </c>
      <c r="L999" s="2">
        <v>0</v>
      </c>
      <c r="M999" s="3">
        <f t="shared" si="63"/>
        <v>-1</v>
      </c>
    </row>
    <row r="1000" spans="1:13" x14ac:dyDescent="0.2">
      <c r="A1000" s="1" t="s">
        <v>12</v>
      </c>
      <c r="B1000" s="1" t="s">
        <v>65</v>
      </c>
      <c r="C1000" s="2">
        <v>0</v>
      </c>
      <c r="D1000" s="2">
        <v>0</v>
      </c>
      <c r="E1000" s="3" t="str">
        <f t="shared" si="60"/>
        <v/>
      </c>
      <c r="F1000" s="2">
        <v>29.05256</v>
      </c>
      <c r="G1000" s="2">
        <v>101.5</v>
      </c>
      <c r="H1000" s="3">
        <f t="shared" si="61"/>
        <v>2.4936680278777499</v>
      </c>
      <c r="I1000" s="2">
        <v>9</v>
      </c>
      <c r="J1000" s="3">
        <f t="shared" si="62"/>
        <v>10.277777777777779</v>
      </c>
      <c r="K1000" s="2">
        <v>29.05256</v>
      </c>
      <c r="L1000" s="2">
        <v>160.19576000000001</v>
      </c>
      <c r="M1000" s="3">
        <f t="shared" si="63"/>
        <v>4.5139980779662796</v>
      </c>
    </row>
    <row r="1001" spans="1:13" x14ac:dyDescent="0.2">
      <c r="A1001" s="1" t="s">
        <v>10</v>
      </c>
      <c r="B1001" s="1" t="s">
        <v>65</v>
      </c>
      <c r="C1001" s="2">
        <v>0</v>
      </c>
      <c r="D1001" s="2">
        <v>0</v>
      </c>
      <c r="E1001" s="3" t="str">
        <f t="shared" si="60"/>
        <v/>
      </c>
      <c r="F1001" s="2">
        <v>2.0000000000000001E-4</v>
      </c>
      <c r="G1001" s="2">
        <v>3.4937499999999999</v>
      </c>
      <c r="H1001" s="3">
        <f t="shared" si="61"/>
        <v>17467.75</v>
      </c>
      <c r="I1001" s="2">
        <v>0</v>
      </c>
      <c r="J1001" s="3" t="str">
        <f t="shared" si="62"/>
        <v/>
      </c>
      <c r="K1001" s="2">
        <v>8.4242000000000008</v>
      </c>
      <c r="L1001" s="2">
        <v>9.9924900000000001</v>
      </c>
      <c r="M1001" s="3">
        <f t="shared" si="63"/>
        <v>0.18616485838417884</v>
      </c>
    </row>
    <row r="1002" spans="1:13" x14ac:dyDescent="0.2">
      <c r="A1002" s="1" t="s">
        <v>9</v>
      </c>
      <c r="B1002" s="1" t="s">
        <v>65</v>
      </c>
      <c r="C1002" s="2">
        <v>0</v>
      </c>
      <c r="D1002" s="2">
        <v>0</v>
      </c>
      <c r="E1002" s="3" t="str">
        <f t="shared" si="60"/>
        <v/>
      </c>
      <c r="F1002" s="2">
        <v>0</v>
      </c>
      <c r="G1002" s="2">
        <v>38.767519999999998</v>
      </c>
      <c r="H1002" s="3" t="str">
        <f t="shared" si="61"/>
        <v/>
      </c>
      <c r="I1002" s="2">
        <v>51.608240000000002</v>
      </c>
      <c r="J1002" s="3">
        <f t="shared" si="62"/>
        <v>-0.24881143011271079</v>
      </c>
      <c r="K1002" s="2">
        <v>5.3360000000000003</v>
      </c>
      <c r="L1002" s="2">
        <v>94.624080000000006</v>
      </c>
      <c r="M1002" s="3">
        <f t="shared" si="63"/>
        <v>16.733148425787107</v>
      </c>
    </row>
    <row r="1003" spans="1:13" x14ac:dyDescent="0.2">
      <c r="A1003" s="1" t="s">
        <v>6</v>
      </c>
      <c r="B1003" s="1" t="s">
        <v>65</v>
      </c>
      <c r="C1003" s="2">
        <v>0</v>
      </c>
      <c r="D1003" s="2">
        <v>0</v>
      </c>
      <c r="E1003" s="3" t="str">
        <f t="shared" si="60"/>
        <v/>
      </c>
      <c r="F1003" s="2">
        <v>0</v>
      </c>
      <c r="G1003" s="2">
        <v>20</v>
      </c>
      <c r="H1003" s="3" t="str">
        <f t="shared" si="61"/>
        <v/>
      </c>
      <c r="I1003" s="2">
        <v>0</v>
      </c>
      <c r="J1003" s="3" t="str">
        <f t="shared" si="62"/>
        <v/>
      </c>
      <c r="K1003" s="2">
        <v>0</v>
      </c>
      <c r="L1003" s="2">
        <v>21.28</v>
      </c>
      <c r="M1003" s="3" t="str">
        <f t="shared" si="63"/>
        <v/>
      </c>
    </row>
    <row r="1004" spans="1:13" x14ac:dyDescent="0.2">
      <c r="A1004" s="1" t="s">
        <v>4</v>
      </c>
      <c r="B1004" s="1" t="s">
        <v>65</v>
      </c>
      <c r="C1004" s="2">
        <v>0</v>
      </c>
      <c r="D1004" s="2">
        <v>0</v>
      </c>
      <c r="E1004" s="3" t="str">
        <f t="shared" si="60"/>
        <v/>
      </c>
      <c r="F1004" s="2">
        <v>0</v>
      </c>
      <c r="G1004" s="2">
        <v>0</v>
      </c>
      <c r="H1004" s="3" t="str">
        <f t="shared" si="61"/>
        <v/>
      </c>
      <c r="I1004" s="2">
        <v>0</v>
      </c>
      <c r="J1004" s="3" t="str">
        <f t="shared" si="62"/>
        <v/>
      </c>
      <c r="K1004" s="2">
        <v>0</v>
      </c>
      <c r="L1004" s="2">
        <v>265.02854000000002</v>
      </c>
      <c r="M1004" s="3" t="str">
        <f t="shared" si="63"/>
        <v/>
      </c>
    </row>
    <row r="1005" spans="1:13" x14ac:dyDescent="0.2">
      <c r="A1005" s="1" t="s">
        <v>3</v>
      </c>
      <c r="B1005" s="1" t="s">
        <v>65</v>
      </c>
      <c r="C1005" s="2">
        <v>0</v>
      </c>
      <c r="D1005" s="2">
        <v>0</v>
      </c>
      <c r="E1005" s="3" t="str">
        <f t="shared" si="60"/>
        <v/>
      </c>
      <c r="F1005" s="2">
        <v>0</v>
      </c>
      <c r="G1005" s="2">
        <v>0</v>
      </c>
      <c r="H1005" s="3" t="str">
        <f t="shared" si="61"/>
        <v/>
      </c>
      <c r="I1005" s="2">
        <v>0</v>
      </c>
      <c r="J1005" s="3" t="str">
        <f t="shared" si="62"/>
        <v/>
      </c>
      <c r="K1005" s="2">
        <v>81.050529999999995</v>
      </c>
      <c r="L1005" s="2">
        <v>0</v>
      </c>
      <c r="M1005" s="3">
        <f t="shared" si="63"/>
        <v>-1</v>
      </c>
    </row>
    <row r="1006" spans="1:13" x14ac:dyDescent="0.2">
      <c r="A1006" s="1" t="s">
        <v>2</v>
      </c>
      <c r="B1006" s="1" t="s">
        <v>65</v>
      </c>
      <c r="C1006" s="2">
        <v>0</v>
      </c>
      <c r="D1006" s="2">
        <v>0</v>
      </c>
      <c r="E1006" s="3" t="str">
        <f t="shared" si="60"/>
        <v/>
      </c>
      <c r="F1006" s="2">
        <v>28.650480000000002</v>
      </c>
      <c r="G1006" s="2">
        <v>0</v>
      </c>
      <c r="H1006" s="3">
        <f t="shared" si="61"/>
        <v>-1</v>
      </c>
      <c r="I1006" s="2">
        <v>0</v>
      </c>
      <c r="J1006" s="3" t="str">
        <f t="shared" si="62"/>
        <v/>
      </c>
      <c r="K1006" s="2">
        <v>41.91048</v>
      </c>
      <c r="L1006" s="2">
        <v>46.696719999999999</v>
      </c>
      <c r="M1006" s="3">
        <f t="shared" si="63"/>
        <v>0.11420150759428194</v>
      </c>
    </row>
    <row r="1007" spans="1:13" x14ac:dyDescent="0.2">
      <c r="A1007" s="6" t="s">
        <v>0</v>
      </c>
      <c r="B1007" s="6" t="s">
        <v>65</v>
      </c>
      <c r="C1007" s="5">
        <v>0</v>
      </c>
      <c r="D1007" s="5">
        <v>0</v>
      </c>
      <c r="E1007" s="4" t="str">
        <f t="shared" si="60"/>
        <v/>
      </c>
      <c r="F1007" s="5">
        <v>57.705150000000003</v>
      </c>
      <c r="G1007" s="5">
        <v>163.76127</v>
      </c>
      <c r="H1007" s="4">
        <f t="shared" si="61"/>
        <v>1.837896964135783</v>
      </c>
      <c r="I1007" s="5">
        <v>60.608240000000002</v>
      </c>
      <c r="J1007" s="4">
        <f t="shared" si="62"/>
        <v>1.7019637923820259</v>
      </c>
      <c r="K1007" s="5">
        <v>165.77567999999999</v>
      </c>
      <c r="L1007" s="5">
        <v>597.81759</v>
      </c>
      <c r="M1007" s="4">
        <f t="shared" si="63"/>
        <v>2.6061839106918461</v>
      </c>
    </row>
    <row r="1008" spans="1:13" x14ac:dyDescent="0.2">
      <c r="A1008" s="1" t="s">
        <v>22</v>
      </c>
      <c r="B1008" s="1" t="s">
        <v>64</v>
      </c>
      <c r="C1008" s="2">
        <v>0</v>
      </c>
      <c r="D1008" s="2">
        <v>0</v>
      </c>
      <c r="E1008" s="3" t="str">
        <f t="shared" si="60"/>
        <v/>
      </c>
      <c r="F1008" s="2">
        <v>32.69603</v>
      </c>
      <c r="G1008" s="2">
        <v>62.592010000000002</v>
      </c>
      <c r="H1008" s="3">
        <f t="shared" si="61"/>
        <v>0.91436116250199184</v>
      </c>
      <c r="I1008" s="2">
        <v>31.951499999999999</v>
      </c>
      <c r="J1008" s="3">
        <f t="shared" si="62"/>
        <v>0.95896937545968108</v>
      </c>
      <c r="K1008" s="2">
        <v>351.89085999999998</v>
      </c>
      <c r="L1008" s="2">
        <v>806.62166000000002</v>
      </c>
      <c r="M1008" s="3">
        <f t="shared" si="63"/>
        <v>1.2922495344153018</v>
      </c>
    </row>
    <row r="1009" spans="1:13" x14ac:dyDescent="0.2">
      <c r="A1009" s="1" t="s">
        <v>21</v>
      </c>
      <c r="B1009" s="1" t="s">
        <v>64</v>
      </c>
      <c r="C1009" s="2">
        <v>0</v>
      </c>
      <c r="D1009" s="2">
        <v>0</v>
      </c>
      <c r="E1009" s="3" t="str">
        <f t="shared" si="60"/>
        <v/>
      </c>
      <c r="F1009" s="2">
        <v>0</v>
      </c>
      <c r="G1009" s="2">
        <v>1.4250000000000001E-2</v>
      </c>
      <c r="H1009" s="3" t="str">
        <f t="shared" si="61"/>
        <v/>
      </c>
      <c r="I1009" s="2">
        <v>0.43423</v>
      </c>
      <c r="J1009" s="3">
        <f t="shared" si="62"/>
        <v>-0.96718328996154113</v>
      </c>
      <c r="K1009" s="2">
        <v>14.27732</v>
      </c>
      <c r="L1009" s="2">
        <v>15.813789999999999</v>
      </c>
      <c r="M1009" s="3">
        <f t="shared" si="63"/>
        <v>0.10761613524106761</v>
      </c>
    </row>
    <row r="1010" spans="1:13" x14ac:dyDescent="0.2">
      <c r="A1010" s="1" t="s">
        <v>20</v>
      </c>
      <c r="B1010" s="1" t="s">
        <v>64</v>
      </c>
      <c r="C1010" s="2">
        <v>0</v>
      </c>
      <c r="D1010" s="2">
        <v>0</v>
      </c>
      <c r="E1010" s="3" t="str">
        <f t="shared" si="60"/>
        <v/>
      </c>
      <c r="F1010" s="2">
        <v>9.6821999999999999</v>
      </c>
      <c r="G1010" s="2">
        <v>9.3637700000000006</v>
      </c>
      <c r="H1010" s="3">
        <f t="shared" si="61"/>
        <v>-3.2888186569168143E-2</v>
      </c>
      <c r="I1010" s="2">
        <v>31.092490000000002</v>
      </c>
      <c r="J1010" s="3">
        <f t="shared" si="62"/>
        <v>-0.69884142440827346</v>
      </c>
      <c r="K1010" s="2">
        <v>688.02044999999998</v>
      </c>
      <c r="L1010" s="2">
        <v>231.82721000000001</v>
      </c>
      <c r="M1010" s="3">
        <f t="shared" si="63"/>
        <v>-0.66305186132185456</v>
      </c>
    </row>
    <row r="1011" spans="1:13" x14ac:dyDescent="0.2">
      <c r="A1011" s="1" t="s">
        <v>19</v>
      </c>
      <c r="B1011" s="1" t="s">
        <v>64</v>
      </c>
      <c r="C1011" s="2">
        <v>0</v>
      </c>
      <c r="D1011" s="2">
        <v>0</v>
      </c>
      <c r="E1011" s="3" t="str">
        <f t="shared" si="60"/>
        <v/>
      </c>
      <c r="F1011" s="2">
        <v>4.2585899999999999</v>
      </c>
      <c r="G1011" s="2">
        <v>10.207940000000001</v>
      </c>
      <c r="H1011" s="3">
        <f t="shared" si="61"/>
        <v>1.3970234279421123</v>
      </c>
      <c r="I1011" s="2">
        <v>20.378499999999999</v>
      </c>
      <c r="J1011" s="3">
        <f t="shared" si="62"/>
        <v>-0.49908285693255139</v>
      </c>
      <c r="K1011" s="2">
        <v>204.44457</v>
      </c>
      <c r="L1011" s="2">
        <v>158.15881999999999</v>
      </c>
      <c r="M1011" s="3">
        <f t="shared" si="63"/>
        <v>-0.22639755117976479</v>
      </c>
    </row>
    <row r="1012" spans="1:13" x14ac:dyDescent="0.2">
      <c r="A1012" s="1" t="s">
        <v>18</v>
      </c>
      <c r="B1012" s="1" t="s">
        <v>64</v>
      </c>
      <c r="C1012" s="2">
        <v>0</v>
      </c>
      <c r="D1012" s="2">
        <v>0</v>
      </c>
      <c r="E1012" s="3" t="str">
        <f t="shared" si="60"/>
        <v/>
      </c>
      <c r="F1012" s="2">
        <v>0</v>
      </c>
      <c r="G1012" s="2">
        <v>0</v>
      </c>
      <c r="H1012" s="3" t="str">
        <f t="shared" si="61"/>
        <v/>
      </c>
      <c r="I1012" s="2">
        <v>0</v>
      </c>
      <c r="J1012" s="3" t="str">
        <f t="shared" si="62"/>
        <v/>
      </c>
      <c r="K1012" s="2">
        <v>0</v>
      </c>
      <c r="L1012" s="2">
        <v>0.22953999999999999</v>
      </c>
      <c r="M1012" s="3" t="str">
        <f t="shared" si="63"/>
        <v/>
      </c>
    </row>
    <row r="1013" spans="1:13" x14ac:dyDescent="0.2">
      <c r="A1013" s="1" t="s">
        <v>17</v>
      </c>
      <c r="B1013" s="1" t="s">
        <v>64</v>
      </c>
      <c r="C1013" s="2">
        <v>0</v>
      </c>
      <c r="D1013" s="2">
        <v>0</v>
      </c>
      <c r="E1013" s="3" t="str">
        <f t="shared" si="60"/>
        <v/>
      </c>
      <c r="F1013" s="2">
        <v>59.30312</v>
      </c>
      <c r="G1013" s="2">
        <v>273.58287000000001</v>
      </c>
      <c r="H1013" s="3">
        <f t="shared" si="61"/>
        <v>3.6132963999195997</v>
      </c>
      <c r="I1013" s="2">
        <v>171.56612000000001</v>
      </c>
      <c r="J1013" s="3">
        <f t="shared" si="62"/>
        <v>0.59462060458090438</v>
      </c>
      <c r="K1013" s="2">
        <v>2268.0981999999999</v>
      </c>
      <c r="L1013" s="2">
        <v>1789.6295</v>
      </c>
      <c r="M1013" s="3">
        <f t="shared" si="63"/>
        <v>-0.21095590129210451</v>
      </c>
    </row>
    <row r="1014" spans="1:13" x14ac:dyDescent="0.2">
      <c r="A1014" s="1" t="s">
        <v>14</v>
      </c>
      <c r="B1014" s="1" t="s">
        <v>64</v>
      </c>
      <c r="C1014" s="2">
        <v>0</v>
      </c>
      <c r="D1014" s="2">
        <v>0</v>
      </c>
      <c r="E1014" s="3" t="str">
        <f t="shared" si="60"/>
        <v/>
      </c>
      <c r="F1014" s="2">
        <v>0</v>
      </c>
      <c r="G1014" s="2">
        <v>0</v>
      </c>
      <c r="H1014" s="3" t="str">
        <f t="shared" si="61"/>
        <v/>
      </c>
      <c r="I1014" s="2">
        <v>0</v>
      </c>
      <c r="J1014" s="3" t="str">
        <f t="shared" si="62"/>
        <v/>
      </c>
      <c r="K1014" s="2">
        <v>6.8194999999999997</v>
      </c>
      <c r="L1014" s="2">
        <v>3.0011899999999998</v>
      </c>
      <c r="M1014" s="3">
        <f t="shared" si="63"/>
        <v>-0.55991055062687889</v>
      </c>
    </row>
    <row r="1015" spans="1:13" x14ac:dyDescent="0.2">
      <c r="A1015" s="1" t="s">
        <v>13</v>
      </c>
      <c r="B1015" s="1" t="s">
        <v>64</v>
      </c>
      <c r="C1015" s="2">
        <v>0</v>
      </c>
      <c r="D1015" s="2">
        <v>0</v>
      </c>
      <c r="E1015" s="3" t="str">
        <f t="shared" si="60"/>
        <v/>
      </c>
      <c r="F1015" s="2">
        <v>1489.22731</v>
      </c>
      <c r="G1015" s="2">
        <v>1785.64572</v>
      </c>
      <c r="H1015" s="3">
        <f t="shared" si="61"/>
        <v>0.19904175004687508</v>
      </c>
      <c r="I1015" s="2">
        <v>1586.33763</v>
      </c>
      <c r="J1015" s="3">
        <f t="shared" si="62"/>
        <v>0.12564039724632892</v>
      </c>
      <c r="K1015" s="2">
        <v>21550.433799999999</v>
      </c>
      <c r="L1015" s="2">
        <v>18647.905299999999</v>
      </c>
      <c r="M1015" s="3">
        <f t="shared" si="63"/>
        <v>-0.13468538624034565</v>
      </c>
    </row>
    <row r="1016" spans="1:13" x14ac:dyDescent="0.2">
      <c r="A1016" s="1" t="s">
        <v>12</v>
      </c>
      <c r="B1016" s="1" t="s">
        <v>64</v>
      </c>
      <c r="C1016" s="2">
        <v>0</v>
      </c>
      <c r="D1016" s="2">
        <v>0</v>
      </c>
      <c r="E1016" s="3" t="str">
        <f t="shared" si="60"/>
        <v/>
      </c>
      <c r="F1016" s="2">
        <v>0</v>
      </c>
      <c r="G1016" s="2">
        <v>0</v>
      </c>
      <c r="H1016" s="3" t="str">
        <f t="shared" si="61"/>
        <v/>
      </c>
      <c r="I1016" s="2">
        <v>1.3546899999999999</v>
      </c>
      <c r="J1016" s="3">
        <f t="shared" si="62"/>
        <v>-1</v>
      </c>
      <c r="K1016" s="2">
        <v>10.61584</v>
      </c>
      <c r="L1016" s="2">
        <v>19.521730000000002</v>
      </c>
      <c r="M1016" s="3">
        <f t="shared" si="63"/>
        <v>0.83892466352168094</v>
      </c>
    </row>
    <row r="1017" spans="1:13" x14ac:dyDescent="0.2">
      <c r="A1017" s="1" t="s">
        <v>11</v>
      </c>
      <c r="B1017" s="1" t="s">
        <v>64</v>
      </c>
      <c r="C1017" s="2">
        <v>0</v>
      </c>
      <c r="D1017" s="2">
        <v>0</v>
      </c>
      <c r="E1017" s="3" t="str">
        <f t="shared" si="60"/>
        <v/>
      </c>
      <c r="F1017" s="2">
        <v>58.246490000000001</v>
      </c>
      <c r="G1017" s="2">
        <v>0</v>
      </c>
      <c r="H1017" s="3">
        <f t="shared" si="61"/>
        <v>-1</v>
      </c>
      <c r="I1017" s="2">
        <v>33.566890000000001</v>
      </c>
      <c r="J1017" s="3">
        <f t="shared" si="62"/>
        <v>-1</v>
      </c>
      <c r="K1017" s="2">
        <v>546.85041000000001</v>
      </c>
      <c r="L1017" s="2">
        <v>121.50487</v>
      </c>
      <c r="M1017" s="3">
        <f t="shared" si="63"/>
        <v>-0.77780967559300174</v>
      </c>
    </row>
    <row r="1018" spans="1:13" x14ac:dyDescent="0.2">
      <c r="A1018" s="1" t="s">
        <v>10</v>
      </c>
      <c r="B1018" s="1" t="s">
        <v>64</v>
      </c>
      <c r="C1018" s="2">
        <v>0</v>
      </c>
      <c r="D1018" s="2">
        <v>0</v>
      </c>
      <c r="E1018" s="3" t="str">
        <f t="shared" si="60"/>
        <v/>
      </c>
      <c r="F1018" s="2">
        <v>2.1588099999999999</v>
      </c>
      <c r="G1018" s="2">
        <v>672.06008999999995</v>
      </c>
      <c r="H1018" s="3">
        <f t="shared" si="61"/>
        <v>310.31043954771377</v>
      </c>
      <c r="I1018" s="2">
        <v>124.08750000000001</v>
      </c>
      <c r="J1018" s="3">
        <f t="shared" si="62"/>
        <v>4.4160176488365055</v>
      </c>
      <c r="K1018" s="2">
        <v>278.33391999999998</v>
      </c>
      <c r="L1018" s="2">
        <v>3829.55537</v>
      </c>
      <c r="M1018" s="3">
        <f t="shared" si="63"/>
        <v>12.758852568167043</v>
      </c>
    </row>
    <row r="1019" spans="1:13" x14ac:dyDescent="0.2">
      <c r="A1019" s="1" t="s">
        <v>9</v>
      </c>
      <c r="B1019" s="1" t="s">
        <v>64</v>
      </c>
      <c r="C1019" s="2">
        <v>0</v>
      </c>
      <c r="D1019" s="2">
        <v>0</v>
      </c>
      <c r="E1019" s="3" t="str">
        <f t="shared" si="60"/>
        <v/>
      </c>
      <c r="F1019" s="2">
        <v>582.30718999999999</v>
      </c>
      <c r="G1019" s="2">
        <v>382.60480000000001</v>
      </c>
      <c r="H1019" s="3">
        <f t="shared" si="61"/>
        <v>-0.3429502390310516</v>
      </c>
      <c r="I1019" s="2">
        <v>917.20753999999999</v>
      </c>
      <c r="J1019" s="3">
        <f t="shared" si="62"/>
        <v>-0.58285907680174542</v>
      </c>
      <c r="K1019" s="2">
        <v>5351.8451599999999</v>
      </c>
      <c r="L1019" s="2">
        <v>45382.457349999997</v>
      </c>
      <c r="M1019" s="3">
        <f t="shared" si="63"/>
        <v>7.4797777202507856</v>
      </c>
    </row>
    <row r="1020" spans="1:13" x14ac:dyDescent="0.2">
      <c r="A1020" s="1" t="s">
        <v>8</v>
      </c>
      <c r="B1020" s="1" t="s">
        <v>64</v>
      </c>
      <c r="C1020" s="2">
        <v>0</v>
      </c>
      <c r="D1020" s="2">
        <v>0</v>
      </c>
      <c r="E1020" s="3" t="str">
        <f t="shared" si="60"/>
        <v/>
      </c>
      <c r="F1020" s="2">
        <v>32.510710000000003</v>
      </c>
      <c r="G1020" s="2">
        <v>38.402320000000003</v>
      </c>
      <c r="H1020" s="3">
        <f t="shared" si="61"/>
        <v>0.18122058853836176</v>
      </c>
      <c r="I1020" s="2">
        <v>139.85731000000001</v>
      </c>
      <c r="J1020" s="3">
        <f t="shared" si="62"/>
        <v>-0.72541785624219424</v>
      </c>
      <c r="K1020" s="2">
        <v>3859.7986700000001</v>
      </c>
      <c r="L1020" s="2">
        <v>1179.9483499999999</v>
      </c>
      <c r="M1020" s="3">
        <f t="shared" si="63"/>
        <v>-0.6942979541469193</v>
      </c>
    </row>
    <row r="1021" spans="1:13" x14ac:dyDescent="0.2">
      <c r="A1021" s="1" t="s">
        <v>6</v>
      </c>
      <c r="B1021" s="1" t="s">
        <v>64</v>
      </c>
      <c r="C1021" s="2">
        <v>0</v>
      </c>
      <c r="D1021" s="2">
        <v>0</v>
      </c>
      <c r="E1021" s="3" t="str">
        <f t="shared" si="60"/>
        <v/>
      </c>
      <c r="F1021" s="2">
        <v>100.4679</v>
      </c>
      <c r="G1021" s="2">
        <v>118.50413</v>
      </c>
      <c r="H1021" s="3">
        <f t="shared" si="61"/>
        <v>0.17952231508770455</v>
      </c>
      <c r="I1021" s="2">
        <v>270.68801999999999</v>
      </c>
      <c r="J1021" s="3">
        <f t="shared" si="62"/>
        <v>-0.56221139746044169</v>
      </c>
      <c r="K1021" s="2">
        <v>2341.8425099999999</v>
      </c>
      <c r="L1021" s="2">
        <v>3086.6894200000002</v>
      </c>
      <c r="M1021" s="3">
        <f t="shared" si="63"/>
        <v>0.3180602055088666</v>
      </c>
    </row>
    <row r="1022" spans="1:13" x14ac:dyDescent="0.2">
      <c r="A1022" s="1" t="s">
        <v>5</v>
      </c>
      <c r="B1022" s="1" t="s">
        <v>64</v>
      </c>
      <c r="C1022" s="2">
        <v>0</v>
      </c>
      <c r="D1022" s="2">
        <v>0</v>
      </c>
      <c r="E1022" s="3" t="str">
        <f t="shared" si="60"/>
        <v/>
      </c>
      <c r="F1022" s="2">
        <v>1679.91509</v>
      </c>
      <c r="G1022" s="2">
        <v>0.45066000000000001</v>
      </c>
      <c r="H1022" s="3">
        <f t="shared" si="61"/>
        <v>-0.9997317364415127</v>
      </c>
      <c r="I1022" s="2">
        <v>2222.7381500000001</v>
      </c>
      <c r="J1022" s="3">
        <f t="shared" si="62"/>
        <v>-0.99979725007194398</v>
      </c>
      <c r="K1022" s="2">
        <v>5955.0442800000001</v>
      </c>
      <c r="L1022" s="2">
        <v>15905.78023</v>
      </c>
      <c r="M1022" s="3">
        <f t="shared" si="63"/>
        <v>1.6709759797117747</v>
      </c>
    </row>
    <row r="1023" spans="1:13" x14ac:dyDescent="0.2">
      <c r="A1023" s="1" t="s">
        <v>4</v>
      </c>
      <c r="B1023" s="1" t="s">
        <v>64</v>
      </c>
      <c r="C1023" s="2">
        <v>0</v>
      </c>
      <c r="D1023" s="2">
        <v>0</v>
      </c>
      <c r="E1023" s="3" t="str">
        <f t="shared" si="60"/>
        <v/>
      </c>
      <c r="F1023" s="2">
        <v>38.44</v>
      </c>
      <c r="G1023" s="2">
        <v>128.14743999999999</v>
      </c>
      <c r="H1023" s="3">
        <f t="shared" si="61"/>
        <v>2.3337003121748179</v>
      </c>
      <c r="I1023" s="2">
        <v>64.66</v>
      </c>
      <c r="J1023" s="3">
        <f t="shared" si="62"/>
        <v>0.98186575935663467</v>
      </c>
      <c r="K1023" s="2">
        <v>388.84636999999998</v>
      </c>
      <c r="L1023" s="2">
        <v>415.15186</v>
      </c>
      <c r="M1023" s="3">
        <f t="shared" si="63"/>
        <v>6.7650085045155572E-2</v>
      </c>
    </row>
    <row r="1024" spans="1:13" x14ac:dyDescent="0.2">
      <c r="A1024" s="1" t="s">
        <v>24</v>
      </c>
      <c r="B1024" s="1" t="s">
        <v>64</v>
      </c>
      <c r="C1024" s="2">
        <v>0</v>
      </c>
      <c r="D1024" s="2">
        <v>0</v>
      </c>
      <c r="E1024" s="3" t="str">
        <f t="shared" si="60"/>
        <v/>
      </c>
      <c r="F1024" s="2">
        <v>0</v>
      </c>
      <c r="G1024" s="2">
        <v>0</v>
      </c>
      <c r="H1024" s="3" t="str">
        <f t="shared" si="61"/>
        <v/>
      </c>
      <c r="I1024" s="2">
        <v>0</v>
      </c>
      <c r="J1024" s="3" t="str">
        <f t="shared" si="62"/>
        <v/>
      </c>
      <c r="K1024" s="2">
        <v>0</v>
      </c>
      <c r="L1024" s="2">
        <v>0.5</v>
      </c>
      <c r="M1024" s="3" t="str">
        <f t="shared" si="63"/>
        <v/>
      </c>
    </row>
    <row r="1025" spans="1:13" x14ac:dyDescent="0.2">
      <c r="A1025" s="1" t="s">
        <v>2</v>
      </c>
      <c r="B1025" s="1" t="s">
        <v>64</v>
      </c>
      <c r="C1025" s="2">
        <v>0</v>
      </c>
      <c r="D1025" s="2">
        <v>0</v>
      </c>
      <c r="E1025" s="3" t="str">
        <f t="shared" si="60"/>
        <v/>
      </c>
      <c r="F1025" s="2">
        <v>6.8691399999999998</v>
      </c>
      <c r="G1025" s="2">
        <v>3.67598</v>
      </c>
      <c r="H1025" s="3">
        <f t="shared" si="61"/>
        <v>-0.46485586259706457</v>
      </c>
      <c r="I1025" s="2">
        <v>19.85445</v>
      </c>
      <c r="J1025" s="3">
        <f t="shared" si="62"/>
        <v>-0.81485359705254989</v>
      </c>
      <c r="K1025" s="2">
        <v>179.84135000000001</v>
      </c>
      <c r="L1025" s="2">
        <v>472.45826</v>
      </c>
      <c r="M1025" s="3">
        <f t="shared" si="63"/>
        <v>1.6270835934005166</v>
      </c>
    </row>
    <row r="1026" spans="1:13" x14ac:dyDescent="0.2">
      <c r="A1026" s="1" t="s">
        <v>26</v>
      </c>
      <c r="B1026" s="1" t="s">
        <v>64</v>
      </c>
      <c r="C1026" s="2">
        <v>0</v>
      </c>
      <c r="D1026" s="2">
        <v>0</v>
      </c>
      <c r="E1026" s="3" t="str">
        <f t="shared" si="60"/>
        <v/>
      </c>
      <c r="F1026" s="2">
        <v>25.256409999999999</v>
      </c>
      <c r="G1026" s="2">
        <v>6.3050499999999996</v>
      </c>
      <c r="H1026" s="3">
        <f t="shared" si="61"/>
        <v>-0.75035842386150686</v>
      </c>
      <c r="I1026" s="2">
        <v>160.33015</v>
      </c>
      <c r="J1026" s="3">
        <f t="shared" si="62"/>
        <v>-0.96067458304005826</v>
      </c>
      <c r="K1026" s="2">
        <v>201.73966999999999</v>
      </c>
      <c r="L1026" s="2">
        <v>589.22011999999995</v>
      </c>
      <c r="M1026" s="3">
        <f t="shared" si="63"/>
        <v>1.92069536943329</v>
      </c>
    </row>
    <row r="1027" spans="1:13" x14ac:dyDescent="0.2">
      <c r="A1027" s="6" t="s">
        <v>0</v>
      </c>
      <c r="B1027" s="6" t="s">
        <v>64</v>
      </c>
      <c r="C1027" s="5">
        <v>0</v>
      </c>
      <c r="D1027" s="5">
        <v>0</v>
      </c>
      <c r="E1027" s="4" t="str">
        <f t="shared" si="60"/>
        <v/>
      </c>
      <c r="F1027" s="5">
        <v>4121.3389900000002</v>
      </c>
      <c r="G1027" s="5">
        <v>3491.5570299999999</v>
      </c>
      <c r="H1027" s="4">
        <f t="shared" si="61"/>
        <v>-0.15281003613827948</v>
      </c>
      <c r="I1027" s="5">
        <v>5796.1051699999998</v>
      </c>
      <c r="J1027" s="4">
        <f t="shared" si="62"/>
        <v>-0.39760288545626921</v>
      </c>
      <c r="K1027" s="5">
        <v>44198.742879999998</v>
      </c>
      <c r="L1027" s="5">
        <v>92655.974570000006</v>
      </c>
      <c r="M1027" s="4">
        <f t="shared" si="63"/>
        <v>1.0963486409910312</v>
      </c>
    </row>
    <row r="1028" spans="1:13" x14ac:dyDescent="0.2">
      <c r="A1028" s="1" t="s">
        <v>22</v>
      </c>
      <c r="B1028" s="1" t="s">
        <v>63</v>
      </c>
      <c r="C1028" s="2">
        <v>0.1739</v>
      </c>
      <c r="D1028" s="2">
        <v>0</v>
      </c>
      <c r="E1028" s="3">
        <f t="shared" si="60"/>
        <v>-1</v>
      </c>
      <c r="F1028" s="2">
        <v>13427.59843</v>
      </c>
      <c r="G1028" s="2">
        <v>16059.35844</v>
      </c>
      <c r="H1028" s="3">
        <f t="shared" si="61"/>
        <v>0.19599632977704418</v>
      </c>
      <c r="I1028" s="2">
        <v>15259.307280000001</v>
      </c>
      <c r="J1028" s="3">
        <f t="shared" si="62"/>
        <v>5.2430372186593743E-2</v>
      </c>
      <c r="K1028" s="2">
        <v>133396.87083</v>
      </c>
      <c r="L1028" s="2">
        <v>175050.27617</v>
      </c>
      <c r="M1028" s="3">
        <f t="shared" si="63"/>
        <v>0.31225174234471198</v>
      </c>
    </row>
    <row r="1029" spans="1:13" x14ac:dyDescent="0.2">
      <c r="A1029" s="1" t="s">
        <v>21</v>
      </c>
      <c r="B1029" s="1" t="s">
        <v>63</v>
      </c>
      <c r="C1029" s="2">
        <v>0</v>
      </c>
      <c r="D1029" s="2">
        <v>0</v>
      </c>
      <c r="E1029" s="3" t="str">
        <f t="shared" ref="E1029:E1092" si="64">IF(C1029=0,"",(D1029/C1029-1))</f>
        <v/>
      </c>
      <c r="F1029" s="2">
        <v>936.56223</v>
      </c>
      <c r="G1029" s="2">
        <v>1776.7577799999999</v>
      </c>
      <c r="H1029" s="3">
        <f t="shared" ref="H1029:H1092" si="65">IF(F1029=0,"",(G1029/F1029-1))</f>
        <v>0.89710595098416457</v>
      </c>
      <c r="I1029" s="2">
        <v>1563.6313500000001</v>
      </c>
      <c r="J1029" s="3">
        <f t="shared" ref="J1029:J1092" si="66">IF(I1029=0,"",(G1029/I1029-1))</f>
        <v>0.13630222366672284</v>
      </c>
      <c r="K1029" s="2">
        <v>15829.118189999999</v>
      </c>
      <c r="L1029" s="2">
        <v>16056.122890000001</v>
      </c>
      <c r="M1029" s="3">
        <f t="shared" ref="M1029:M1092" si="67">IF(K1029=0,"",(L1029/K1029-1))</f>
        <v>1.4340956790847015E-2</v>
      </c>
    </row>
    <row r="1030" spans="1:13" x14ac:dyDescent="0.2">
      <c r="A1030" s="1" t="s">
        <v>20</v>
      </c>
      <c r="B1030" s="1" t="s">
        <v>63</v>
      </c>
      <c r="C1030" s="2">
        <v>376.40325000000001</v>
      </c>
      <c r="D1030" s="2">
        <v>0</v>
      </c>
      <c r="E1030" s="3">
        <f t="shared" si="64"/>
        <v>-1</v>
      </c>
      <c r="F1030" s="2">
        <v>21355.91059</v>
      </c>
      <c r="G1030" s="2">
        <v>25275.373240000001</v>
      </c>
      <c r="H1030" s="3">
        <f t="shared" si="65"/>
        <v>0.18353057967171416</v>
      </c>
      <c r="I1030" s="2">
        <v>22971.800940000001</v>
      </c>
      <c r="J1030" s="3">
        <f t="shared" si="66"/>
        <v>0.10027826316346267</v>
      </c>
      <c r="K1030" s="2">
        <v>217854.52802999999</v>
      </c>
      <c r="L1030" s="2">
        <v>244090.93208999999</v>
      </c>
      <c r="M1030" s="3">
        <f t="shared" si="67"/>
        <v>0.12043084115463998</v>
      </c>
    </row>
    <row r="1031" spans="1:13" x14ac:dyDescent="0.2">
      <c r="A1031" s="1" t="s">
        <v>19</v>
      </c>
      <c r="B1031" s="1" t="s">
        <v>63</v>
      </c>
      <c r="C1031" s="2">
        <v>0</v>
      </c>
      <c r="D1031" s="2">
        <v>0</v>
      </c>
      <c r="E1031" s="3" t="str">
        <f t="shared" si="64"/>
        <v/>
      </c>
      <c r="F1031" s="2">
        <v>99.599890000000002</v>
      </c>
      <c r="G1031" s="2">
        <v>42.996830000000003</v>
      </c>
      <c r="H1031" s="3">
        <f t="shared" si="65"/>
        <v>-0.56830444290651316</v>
      </c>
      <c r="I1031" s="2">
        <v>17.897410000000001</v>
      </c>
      <c r="J1031" s="3">
        <f t="shared" si="66"/>
        <v>1.4024051524773697</v>
      </c>
      <c r="K1031" s="2">
        <v>1084.9019499999999</v>
      </c>
      <c r="L1031" s="2">
        <v>284.52046999999999</v>
      </c>
      <c r="M1031" s="3">
        <f t="shared" si="67"/>
        <v>-0.73774545248075185</v>
      </c>
    </row>
    <row r="1032" spans="1:13" x14ac:dyDescent="0.2">
      <c r="A1032" s="1" t="s">
        <v>18</v>
      </c>
      <c r="B1032" s="1" t="s">
        <v>63</v>
      </c>
      <c r="C1032" s="2">
        <v>0</v>
      </c>
      <c r="D1032" s="2">
        <v>0</v>
      </c>
      <c r="E1032" s="3" t="str">
        <f t="shared" si="64"/>
        <v/>
      </c>
      <c r="F1032" s="2">
        <v>30.765090000000001</v>
      </c>
      <c r="G1032" s="2">
        <v>5.1504700000000003</v>
      </c>
      <c r="H1032" s="3">
        <f t="shared" si="65"/>
        <v>-0.83258719542182391</v>
      </c>
      <c r="I1032" s="2">
        <v>0.01</v>
      </c>
      <c r="J1032" s="3">
        <f t="shared" si="66"/>
        <v>514.04700000000003</v>
      </c>
      <c r="K1032" s="2">
        <v>95.662040000000005</v>
      </c>
      <c r="L1032" s="2">
        <v>94.887770000000003</v>
      </c>
      <c r="M1032" s="3">
        <f t="shared" si="67"/>
        <v>-8.0938060697848258E-3</v>
      </c>
    </row>
    <row r="1033" spans="1:13" x14ac:dyDescent="0.2">
      <c r="A1033" s="1" t="s">
        <v>17</v>
      </c>
      <c r="B1033" s="1" t="s">
        <v>63</v>
      </c>
      <c r="C1033" s="2">
        <v>290.35932000000003</v>
      </c>
      <c r="D1033" s="2">
        <v>0</v>
      </c>
      <c r="E1033" s="3">
        <f t="shared" si="64"/>
        <v>-1</v>
      </c>
      <c r="F1033" s="2">
        <v>16954.00245</v>
      </c>
      <c r="G1033" s="2">
        <v>16092.65979</v>
      </c>
      <c r="H1033" s="3">
        <f t="shared" si="65"/>
        <v>-5.0804679457858604E-2</v>
      </c>
      <c r="I1033" s="2">
        <v>15179.349980000001</v>
      </c>
      <c r="J1033" s="3">
        <f t="shared" si="66"/>
        <v>6.0167913066327516E-2</v>
      </c>
      <c r="K1033" s="2">
        <v>199679.06339</v>
      </c>
      <c r="L1033" s="2">
        <v>188390.74557</v>
      </c>
      <c r="M1033" s="3">
        <f t="shared" si="67"/>
        <v>-5.6532305532465355E-2</v>
      </c>
    </row>
    <row r="1034" spans="1:13" x14ac:dyDescent="0.2">
      <c r="A1034" s="1" t="s">
        <v>16</v>
      </c>
      <c r="B1034" s="1" t="s">
        <v>63</v>
      </c>
      <c r="C1034" s="2">
        <v>0</v>
      </c>
      <c r="D1034" s="2">
        <v>0</v>
      </c>
      <c r="E1034" s="3" t="str">
        <f t="shared" si="64"/>
        <v/>
      </c>
      <c r="F1034" s="2">
        <v>0</v>
      </c>
      <c r="G1034" s="2">
        <v>5.59612</v>
      </c>
      <c r="H1034" s="3" t="str">
        <f t="shared" si="65"/>
        <v/>
      </c>
      <c r="I1034" s="2">
        <v>4.93058</v>
      </c>
      <c r="J1034" s="3">
        <f t="shared" si="66"/>
        <v>0.13498209135639216</v>
      </c>
      <c r="K1034" s="2">
        <v>21.877849999999999</v>
      </c>
      <c r="L1034" s="2">
        <v>18.75075</v>
      </c>
      <c r="M1034" s="3">
        <f t="shared" si="67"/>
        <v>-0.14293452053103928</v>
      </c>
    </row>
    <row r="1035" spans="1:13" x14ac:dyDescent="0.2">
      <c r="A1035" s="1" t="s">
        <v>14</v>
      </c>
      <c r="B1035" s="1" t="s">
        <v>63</v>
      </c>
      <c r="C1035" s="2">
        <v>0</v>
      </c>
      <c r="D1035" s="2">
        <v>0</v>
      </c>
      <c r="E1035" s="3" t="str">
        <f t="shared" si="64"/>
        <v/>
      </c>
      <c r="F1035" s="2">
        <v>747.40376000000003</v>
      </c>
      <c r="G1035" s="2">
        <v>1396.0512000000001</v>
      </c>
      <c r="H1035" s="3">
        <f t="shared" si="65"/>
        <v>0.86786750979149474</v>
      </c>
      <c r="I1035" s="2">
        <v>1310.94703</v>
      </c>
      <c r="J1035" s="3">
        <f t="shared" si="66"/>
        <v>6.4918084447698865E-2</v>
      </c>
      <c r="K1035" s="2">
        <v>18043.88751</v>
      </c>
      <c r="L1035" s="2">
        <v>12718.697179999999</v>
      </c>
      <c r="M1035" s="3">
        <f t="shared" si="67"/>
        <v>-0.29512433654049097</v>
      </c>
    </row>
    <row r="1036" spans="1:13" x14ac:dyDescent="0.2">
      <c r="A1036" s="1" t="s">
        <v>13</v>
      </c>
      <c r="B1036" s="1" t="s">
        <v>63</v>
      </c>
      <c r="C1036" s="2">
        <v>0.75373999999999997</v>
      </c>
      <c r="D1036" s="2">
        <v>0</v>
      </c>
      <c r="E1036" s="3">
        <f t="shared" si="64"/>
        <v>-1</v>
      </c>
      <c r="F1036" s="2">
        <v>788.99424999999997</v>
      </c>
      <c r="G1036" s="2">
        <v>997.98976000000005</v>
      </c>
      <c r="H1036" s="3">
        <f t="shared" si="65"/>
        <v>0.2648885083763286</v>
      </c>
      <c r="I1036" s="2">
        <v>1587.77532</v>
      </c>
      <c r="J1036" s="3">
        <f t="shared" si="66"/>
        <v>-0.3714540417469141</v>
      </c>
      <c r="K1036" s="2">
        <v>16217.568880000001</v>
      </c>
      <c r="L1036" s="2">
        <v>12832.150890000001</v>
      </c>
      <c r="M1036" s="3">
        <f t="shared" si="67"/>
        <v>-0.20875002998599868</v>
      </c>
    </row>
    <row r="1037" spans="1:13" x14ac:dyDescent="0.2">
      <c r="A1037" s="1" t="s">
        <v>12</v>
      </c>
      <c r="B1037" s="1" t="s">
        <v>63</v>
      </c>
      <c r="C1037" s="2">
        <v>0</v>
      </c>
      <c r="D1037" s="2">
        <v>0</v>
      </c>
      <c r="E1037" s="3" t="str">
        <f t="shared" si="64"/>
        <v/>
      </c>
      <c r="F1037" s="2">
        <v>2076.9381600000002</v>
      </c>
      <c r="G1037" s="2">
        <v>1992.5313100000001</v>
      </c>
      <c r="H1037" s="3">
        <f t="shared" si="65"/>
        <v>-4.0640040048183224E-2</v>
      </c>
      <c r="I1037" s="2">
        <v>1443.7390600000001</v>
      </c>
      <c r="J1037" s="3">
        <f t="shared" si="66"/>
        <v>0.38011872450136508</v>
      </c>
      <c r="K1037" s="2">
        <v>19386.816070000001</v>
      </c>
      <c r="L1037" s="2">
        <v>20063.366180000001</v>
      </c>
      <c r="M1037" s="3">
        <f t="shared" si="67"/>
        <v>3.4897432747965418E-2</v>
      </c>
    </row>
    <row r="1038" spans="1:13" x14ac:dyDescent="0.2">
      <c r="A1038" s="1" t="s">
        <v>11</v>
      </c>
      <c r="B1038" s="1" t="s">
        <v>63</v>
      </c>
      <c r="C1038" s="2">
        <v>5.1499999999999997E-2</v>
      </c>
      <c r="D1038" s="2">
        <v>0</v>
      </c>
      <c r="E1038" s="3">
        <f t="shared" si="64"/>
        <v>-1</v>
      </c>
      <c r="F1038" s="2">
        <v>4074.5758900000001</v>
      </c>
      <c r="G1038" s="2">
        <v>4616.1452900000004</v>
      </c>
      <c r="H1038" s="3">
        <f t="shared" si="65"/>
        <v>0.13291429945608413</v>
      </c>
      <c r="I1038" s="2">
        <v>6033.0728600000002</v>
      </c>
      <c r="J1038" s="3">
        <f t="shared" si="66"/>
        <v>-0.23486001294537651</v>
      </c>
      <c r="K1038" s="2">
        <v>46413.071389999997</v>
      </c>
      <c r="L1038" s="2">
        <v>45230.034209999998</v>
      </c>
      <c r="M1038" s="3">
        <f t="shared" si="67"/>
        <v>-2.5489310329393389E-2</v>
      </c>
    </row>
    <row r="1039" spans="1:13" x14ac:dyDescent="0.2">
      <c r="A1039" s="1" t="s">
        <v>10</v>
      </c>
      <c r="B1039" s="1" t="s">
        <v>63</v>
      </c>
      <c r="C1039" s="2">
        <v>1.4207799999999999</v>
      </c>
      <c r="D1039" s="2">
        <v>0</v>
      </c>
      <c r="E1039" s="3">
        <f t="shared" si="64"/>
        <v>-1</v>
      </c>
      <c r="F1039" s="2">
        <v>6677.9093899999998</v>
      </c>
      <c r="G1039" s="2">
        <v>7206.6156899999996</v>
      </c>
      <c r="H1039" s="3">
        <f t="shared" si="65"/>
        <v>7.9172427944548707E-2</v>
      </c>
      <c r="I1039" s="2">
        <v>9093.4481500000002</v>
      </c>
      <c r="J1039" s="3">
        <f t="shared" si="66"/>
        <v>-0.20749361835862012</v>
      </c>
      <c r="K1039" s="2">
        <v>63472.458330000001</v>
      </c>
      <c r="L1039" s="2">
        <v>85778.102599999998</v>
      </c>
      <c r="M1039" s="3">
        <f t="shared" si="67"/>
        <v>0.35142240992196339</v>
      </c>
    </row>
    <row r="1040" spans="1:13" x14ac:dyDescent="0.2">
      <c r="A1040" s="1" t="s">
        <v>28</v>
      </c>
      <c r="B1040" s="1" t="s">
        <v>63</v>
      </c>
      <c r="C1040" s="2">
        <v>0</v>
      </c>
      <c r="D1040" s="2">
        <v>0</v>
      </c>
      <c r="E1040" s="3" t="str">
        <f t="shared" si="64"/>
        <v/>
      </c>
      <c r="F1040" s="2">
        <v>21.510300000000001</v>
      </c>
      <c r="G1040" s="2">
        <v>37.70317</v>
      </c>
      <c r="H1040" s="3">
        <f t="shared" si="65"/>
        <v>0.75279610233237104</v>
      </c>
      <c r="I1040" s="2">
        <v>19.51512</v>
      </c>
      <c r="J1040" s="3">
        <f t="shared" si="66"/>
        <v>0.93199785602138241</v>
      </c>
      <c r="K1040" s="2">
        <v>374.04419000000001</v>
      </c>
      <c r="L1040" s="2">
        <v>414.58620000000002</v>
      </c>
      <c r="M1040" s="3">
        <f t="shared" si="67"/>
        <v>0.1083882896296291</v>
      </c>
    </row>
    <row r="1041" spans="1:13" x14ac:dyDescent="0.2">
      <c r="A1041" s="1" t="s">
        <v>9</v>
      </c>
      <c r="B1041" s="1" t="s">
        <v>63</v>
      </c>
      <c r="C1041" s="2">
        <v>0.22505</v>
      </c>
      <c r="D1041" s="2">
        <v>0</v>
      </c>
      <c r="E1041" s="3">
        <f t="shared" si="64"/>
        <v>-1</v>
      </c>
      <c r="F1041" s="2">
        <v>5950.8034299999999</v>
      </c>
      <c r="G1041" s="2">
        <v>9570.1783400000004</v>
      </c>
      <c r="H1041" s="3">
        <f t="shared" si="65"/>
        <v>0.6082161766180203</v>
      </c>
      <c r="I1041" s="2">
        <v>9667.7129999999997</v>
      </c>
      <c r="J1041" s="3">
        <f t="shared" si="66"/>
        <v>-1.0088700398946382E-2</v>
      </c>
      <c r="K1041" s="2">
        <v>59854.296430000002</v>
      </c>
      <c r="L1041" s="2">
        <v>105472.01784</v>
      </c>
      <c r="M1041" s="3">
        <f t="shared" si="67"/>
        <v>0.76214614707484252</v>
      </c>
    </row>
    <row r="1042" spans="1:13" x14ac:dyDescent="0.2">
      <c r="A1042" s="1" t="s">
        <v>8</v>
      </c>
      <c r="B1042" s="1" t="s">
        <v>63</v>
      </c>
      <c r="C1042" s="2">
        <v>0</v>
      </c>
      <c r="D1042" s="2">
        <v>0</v>
      </c>
      <c r="E1042" s="3" t="str">
        <f t="shared" si="64"/>
        <v/>
      </c>
      <c r="F1042" s="2">
        <v>4261.1378000000004</v>
      </c>
      <c r="G1042" s="2">
        <v>3407.4054999999998</v>
      </c>
      <c r="H1042" s="3">
        <f t="shared" si="65"/>
        <v>-0.2003531310346266</v>
      </c>
      <c r="I1042" s="2">
        <v>4668.7703600000004</v>
      </c>
      <c r="J1042" s="3">
        <f t="shared" si="66"/>
        <v>-0.27017067937348727</v>
      </c>
      <c r="K1042" s="2">
        <v>41808.448020000003</v>
      </c>
      <c r="L1042" s="2">
        <v>39515.887940000001</v>
      </c>
      <c r="M1042" s="3">
        <f t="shared" si="67"/>
        <v>-5.4834852489700325E-2</v>
      </c>
    </row>
    <row r="1043" spans="1:13" x14ac:dyDescent="0.2">
      <c r="A1043" s="1" t="s">
        <v>7</v>
      </c>
      <c r="B1043" s="1" t="s">
        <v>63</v>
      </c>
      <c r="C1043" s="2">
        <v>0</v>
      </c>
      <c r="D1043" s="2">
        <v>0</v>
      </c>
      <c r="E1043" s="3" t="str">
        <f t="shared" si="64"/>
        <v/>
      </c>
      <c r="F1043" s="2">
        <v>290.82810000000001</v>
      </c>
      <c r="G1043" s="2">
        <v>297.48237</v>
      </c>
      <c r="H1043" s="3">
        <f t="shared" si="65"/>
        <v>2.2880423177815246E-2</v>
      </c>
      <c r="I1043" s="2">
        <v>337.39834000000002</v>
      </c>
      <c r="J1043" s="3">
        <f t="shared" si="66"/>
        <v>-0.11830517601242496</v>
      </c>
      <c r="K1043" s="2">
        <v>3654.1476699999998</v>
      </c>
      <c r="L1043" s="2">
        <v>5600.0044799999996</v>
      </c>
      <c r="M1043" s="3">
        <f t="shared" si="67"/>
        <v>0.53250634230663141</v>
      </c>
    </row>
    <row r="1044" spans="1:13" x14ac:dyDescent="0.2">
      <c r="A1044" s="1" t="s">
        <v>6</v>
      </c>
      <c r="B1044" s="1" t="s">
        <v>63</v>
      </c>
      <c r="C1044" s="2">
        <v>317.06988999999999</v>
      </c>
      <c r="D1044" s="2">
        <v>0</v>
      </c>
      <c r="E1044" s="3">
        <f t="shared" si="64"/>
        <v>-1</v>
      </c>
      <c r="F1044" s="2">
        <v>29931.71502</v>
      </c>
      <c r="G1044" s="2">
        <v>31330.426780000002</v>
      </c>
      <c r="H1044" s="3">
        <f t="shared" si="65"/>
        <v>4.6730090777137301E-2</v>
      </c>
      <c r="I1044" s="2">
        <v>31945.273829999998</v>
      </c>
      <c r="J1044" s="3">
        <f t="shared" si="66"/>
        <v>-1.9246886198940327E-2</v>
      </c>
      <c r="K1044" s="2">
        <v>313426.19202000002</v>
      </c>
      <c r="L1044" s="2">
        <v>333544.54846000002</v>
      </c>
      <c r="M1044" s="3">
        <f t="shared" si="67"/>
        <v>6.4188497809768874E-2</v>
      </c>
    </row>
    <row r="1045" spans="1:13" x14ac:dyDescent="0.2">
      <c r="A1045" s="1" t="s">
        <v>5</v>
      </c>
      <c r="B1045" s="1" t="s">
        <v>63</v>
      </c>
      <c r="C1045" s="2">
        <v>0</v>
      </c>
      <c r="D1045" s="2">
        <v>0</v>
      </c>
      <c r="E1045" s="3" t="str">
        <f t="shared" si="64"/>
        <v/>
      </c>
      <c r="F1045" s="2">
        <v>0.63493999999999995</v>
      </c>
      <c r="G1045" s="2">
        <v>3.959E-2</v>
      </c>
      <c r="H1045" s="3">
        <f t="shared" si="65"/>
        <v>-0.93764765174662168</v>
      </c>
      <c r="I1045" s="2">
        <v>3.5349999999999999E-2</v>
      </c>
      <c r="J1045" s="3">
        <f t="shared" si="66"/>
        <v>0.11994342291371995</v>
      </c>
      <c r="K1045" s="2">
        <v>3095.4247999999998</v>
      </c>
      <c r="L1045" s="2">
        <v>2.25312</v>
      </c>
      <c r="M1045" s="3">
        <f t="shared" si="67"/>
        <v>-0.99927211282923112</v>
      </c>
    </row>
    <row r="1046" spans="1:13" x14ac:dyDescent="0.2">
      <c r="A1046" s="1" t="s">
        <v>4</v>
      </c>
      <c r="B1046" s="1" t="s">
        <v>63</v>
      </c>
      <c r="C1046" s="2">
        <v>0</v>
      </c>
      <c r="D1046" s="2">
        <v>0</v>
      </c>
      <c r="E1046" s="3" t="str">
        <f t="shared" si="64"/>
        <v/>
      </c>
      <c r="F1046" s="2">
        <v>3359.8096500000001</v>
      </c>
      <c r="G1046" s="2">
        <v>821.14020000000005</v>
      </c>
      <c r="H1046" s="3">
        <f t="shared" si="65"/>
        <v>-0.75559918997196762</v>
      </c>
      <c r="I1046" s="2">
        <v>1419.1940500000001</v>
      </c>
      <c r="J1046" s="3">
        <f t="shared" si="66"/>
        <v>-0.42140385946516612</v>
      </c>
      <c r="K1046" s="2">
        <v>42637.54135</v>
      </c>
      <c r="L1046" s="2">
        <v>23578.16747</v>
      </c>
      <c r="M1046" s="3">
        <f t="shared" si="67"/>
        <v>-0.44700921480314204</v>
      </c>
    </row>
    <row r="1047" spans="1:13" x14ac:dyDescent="0.2">
      <c r="A1047" s="1" t="s">
        <v>24</v>
      </c>
      <c r="B1047" s="1" t="s">
        <v>63</v>
      </c>
      <c r="C1047" s="2">
        <v>0</v>
      </c>
      <c r="D1047" s="2">
        <v>0</v>
      </c>
      <c r="E1047" s="3" t="str">
        <f t="shared" si="64"/>
        <v/>
      </c>
      <c r="F1047" s="2">
        <v>318.47926000000001</v>
      </c>
      <c r="G1047" s="2">
        <v>143.8279</v>
      </c>
      <c r="H1047" s="3">
        <f t="shared" si="65"/>
        <v>-0.54839162839049549</v>
      </c>
      <c r="I1047" s="2">
        <v>341.14334000000002</v>
      </c>
      <c r="J1047" s="3">
        <f t="shared" si="66"/>
        <v>-0.5783945247179676</v>
      </c>
      <c r="K1047" s="2">
        <v>3253.5175100000001</v>
      </c>
      <c r="L1047" s="2">
        <v>2548.7249299999999</v>
      </c>
      <c r="M1047" s="3">
        <f t="shared" si="67"/>
        <v>-0.21662480003065987</v>
      </c>
    </row>
    <row r="1048" spans="1:13" x14ac:dyDescent="0.2">
      <c r="A1048" s="1" t="s">
        <v>3</v>
      </c>
      <c r="B1048" s="1" t="s">
        <v>63</v>
      </c>
      <c r="C1048" s="2">
        <v>0</v>
      </c>
      <c r="D1048" s="2">
        <v>0</v>
      </c>
      <c r="E1048" s="3" t="str">
        <f t="shared" si="64"/>
        <v/>
      </c>
      <c r="F1048" s="2">
        <v>5001.8717100000003</v>
      </c>
      <c r="G1048" s="2">
        <v>3286.8324699999998</v>
      </c>
      <c r="H1048" s="3">
        <f t="shared" si="65"/>
        <v>-0.34287949380453031</v>
      </c>
      <c r="I1048" s="2">
        <v>2857.0220100000001</v>
      </c>
      <c r="J1048" s="3">
        <f t="shared" si="66"/>
        <v>0.15044002408647872</v>
      </c>
      <c r="K1048" s="2">
        <v>22673.242470000001</v>
      </c>
      <c r="L1048" s="2">
        <v>27011.662130000001</v>
      </c>
      <c r="M1048" s="3">
        <f t="shared" si="67"/>
        <v>0.19134535634858407</v>
      </c>
    </row>
    <row r="1049" spans="1:13" x14ac:dyDescent="0.2">
      <c r="A1049" s="1" t="s">
        <v>2</v>
      </c>
      <c r="B1049" s="1" t="s">
        <v>63</v>
      </c>
      <c r="C1049" s="2">
        <v>196.20068000000001</v>
      </c>
      <c r="D1049" s="2">
        <v>0</v>
      </c>
      <c r="E1049" s="3">
        <f t="shared" si="64"/>
        <v>-1</v>
      </c>
      <c r="F1049" s="2">
        <v>20686.87226</v>
      </c>
      <c r="G1049" s="2">
        <v>23035.791509999999</v>
      </c>
      <c r="H1049" s="3">
        <f t="shared" si="65"/>
        <v>0.11354636991411482</v>
      </c>
      <c r="I1049" s="2">
        <v>24537.453819999999</v>
      </c>
      <c r="J1049" s="3">
        <f t="shared" si="66"/>
        <v>-6.1198782930608098E-2</v>
      </c>
      <c r="K1049" s="2">
        <v>285120.65762999997</v>
      </c>
      <c r="L1049" s="2">
        <v>274874.52093</v>
      </c>
      <c r="M1049" s="3">
        <f t="shared" si="67"/>
        <v>-3.5936142912858848E-2</v>
      </c>
    </row>
    <row r="1050" spans="1:13" x14ac:dyDescent="0.2">
      <c r="A1050" s="1" t="s">
        <v>26</v>
      </c>
      <c r="B1050" s="1" t="s">
        <v>63</v>
      </c>
      <c r="C1050" s="2">
        <v>0</v>
      </c>
      <c r="D1050" s="2">
        <v>0</v>
      </c>
      <c r="E1050" s="3" t="str">
        <f t="shared" si="64"/>
        <v/>
      </c>
      <c r="F1050" s="2">
        <v>79.834720000000004</v>
      </c>
      <c r="G1050" s="2">
        <v>121.18826</v>
      </c>
      <c r="H1050" s="3">
        <f t="shared" si="65"/>
        <v>0.51798941613373217</v>
      </c>
      <c r="I1050" s="2">
        <v>19.025220000000001</v>
      </c>
      <c r="J1050" s="3">
        <f t="shared" si="66"/>
        <v>5.3698743036874212</v>
      </c>
      <c r="K1050" s="2">
        <v>488.58049999999997</v>
      </c>
      <c r="L1050" s="2">
        <v>695.30889000000002</v>
      </c>
      <c r="M1050" s="3">
        <f t="shared" si="67"/>
        <v>0.42312042744235612</v>
      </c>
    </row>
    <row r="1051" spans="1:13" x14ac:dyDescent="0.2">
      <c r="A1051" s="1" t="s">
        <v>30</v>
      </c>
      <c r="B1051" s="1" t="s">
        <v>63</v>
      </c>
      <c r="C1051" s="2">
        <v>0</v>
      </c>
      <c r="D1051" s="2">
        <v>0</v>
      </c>
      <c r="E1051" s="3" t="str">
        <f t="shared" si="64"/>
        <v/>
      </c>
      <c r="F1051" s="2">
        <v>0</v>
      </c>
      <c r="G1051" s="2">
        <v>0</v>
      </c>
      <c r="H1051" s="3" t="str">
        <f t="shared" si="65"/>
        <v/>
      </c>
      <c r="I1051" s="2">
        <v>3.8639999999999999</v>
      </c>
      <c r="J1051" s="3">
        <f t="shared" si="66"/>
        <v>-1</v>
      </c>
      <c r="K1051" s="2">
        <v>0</v>
      </c>
      <c r="L1051" s="2">
        <v>6.6460800000000004</v>
      </c>
      <c r="M1051" s="3" t="str">
        <f t="shared" si="67"/>
        <v/>
      </c>
    </row>
    <row r="1052" spans="1:13" x14ac:dyDescent="0.2">
      <c r="A1052" s="6" t="s">
        <v>0</v>
      </c>
      <c r="B1052" s="6" t="s">
        <v>63</v>
      </c>
      <c r="C1052" s="5">
        <v>1182.6581100000001</v>
      </c>
      <c r="D1052" s="5">
        <v>0</v>
      </c>
      <c r="E1052" s="4">
        <f t="shared" si="64"/>
        <v>-1</v>
      </c>
      <c r="F1052" s="5">
        <v>137073.75732</v>
      </c>
      <c r="G1052" s="5">
        <v>147519.24200999999</v>
      </c>
      <c r="H1052" s="4">
        <f t="shared" si="65"/>
        <v>7.6203387827291413E-2</v>
      </c>
      <c r="I1052" s="5">
        <v>150282.31839999999</v>
      </c>
      <c r="J1052" s="4">
        <f t="shared" si="66"/>
        <v>-1.8385904738611014E-2</v>
      </c>
      <c r="K1052" s="5">
        <v>1507881.91705</v>
      </c>
      <c r="L1052" s="5">
        <v>1613872.91524</v>
      </c>
      <c r="M1052" s="4">
        <f t="shared" si="67"/>
        <v>7.0291311933337042E-2</v>
      </c>
    </row>
    <row r="1053" spans="1:13" x14ac:dyDescent="0.2">
      <c r="A1053" s="1" t="s">
        <v>22</v>
      </c>
      <c r="B1053" s="1" t="s">
        <v>62</v>
      </c>
      <c r="C1053" s="2">
        <v>0</v>
      </c>
      <c r="D1053" s="2">
        <v>0</v>
      </c>
      <c r="E1053" s="3" t="str">
        <f t="shared" si="64"/>
        <v/>
      </c>
      <c r="F1053" s="2">
        <v>202.82992999999999</v>
      </c>
      <c r="G1053" s="2">
        <v>5.1867700000000001</v>
      </c>
      <c r="H1053" s="3">
        <f t="shared" si="65"/>
        <v>-0.97442798506117911</v>
      </c>
      <c r="I1053" s="2">
        <v>3.7972399999999999</v>
      </c>
      <c r="J1053" s="3">
        <f t="shared" si="66"/>
        <v>0.36593157135182408</v>
      </c>
      <c r="K1053" s="2">
        <v>2918.6067600000001</v>
      </c>
      <c r="L1053" s="2">
        <v>534.87474999999995</v>
      </c>
      <c r="M1053" s="3">
        <f t="shared" si="67"/>
        <v>-0.81673627385143177</v>
      </c>
    </row>
    <row r="1054" spans="1:13" x14ac:dyDescent="0.2">
      <c r="A1054" s="1" t="s">
        <v>21</v>
      </c>
      <c r="B1054" s="1" t="s">
        <v>62</v>
      </c>
      <c r="C1054" s="2">
        <v>9.78688</v>
      </c>
      <c r="D1054" s="2">
        <v>0</v>
      </c>
      <c r="E1054" s="3">
        <f t="shared" si="64"/>
        <v>-1</v>
      </c>
      <c r="F1054" s="2">
        <v>719.21306000000004</v>
      </c>
      <c r="G1054" s="2">
        <v>1226.4701600000001</v>
      </c>
      <c r="H1054" s="3">
        <f t="shared" si="65"/>
        <v>0.70529461742532873</v>
      </c>
      <c r="I1054" s="2">
        <v>1301.7793200000001</v>
      </c>
      <c r="J1054" s="3">
        <f t="shared" si="66"/>
        <v>-5.7850942047535381E-2</v>
      </c>
      <c r="K1054" s="2">
        <v>8599.4675800000005</v>
      </c>
      <c r="L1054" s="2">
        <v>13705.041939999999</v>
      </c>
      <c r="M1054" s="3">
        <f t="shared" si="67"/>
        <v>0.59370819326933244</v>
      </c>
    </row>
    <row r="1055" spans="1:13" x14ac:dyDescent="0.2">
      <c r="A1055" s="1" t="s">
        <v>20</v>
      </c>
      <c r="B1055" s="1" t="s">
        <v>62</v>
      </c>
      <c r="C1055" s="2">
        <v>6.4519000000000002</v>
      </c>
      <c r="D1055" s="2">
        <v>0</v>
      </c>
      <c r="E1055" s="3">
        <f t="shared" si="64"/>
        <v>-1</v>
      </c>
      <c r="F1055" s="2">
        <v>1318.7686200000001</v>
      </c>
      <c r="G1055" s="2">
        <v>27.582149999999999</v>
      </c>
      <c r="H1055" s="3">
        <f t="shared" si="65"/>
        <v>-0.97908492090143906</v>
      </c>
      <c r="I1055" s="2">
        <v>39.462260000000001</v>
      </c>
      <c r="J1055" s="3">
        <f t="shared" si="66"/>
        <v>-0.30104991452592933</v>
      </c>
      <c r="K1055" s="2">
        <v>17305.671460000001</v>
      </c>
      <c r="L1055" s="2">
        <v>3704.0636300000001</v>
      </c>
      <c r="M1055" s="3">
        <f t="shared" si="67"/>
        <v>-0.78596244366700807</v>
      </c>
    </row>
    <row r="1056" spans="1:13" x14ac:dyDescent="0.2">
      <c r="A1056" s="1" t="s">
        <v>19</v>
      </c>
      <c r="B1056" s="1" t="s">
        <v>62</v>
      </c>
      <c r="C1056" s="2">
        <v>0</v>
      </c>
      <c r="D1056" s="2">
        <v>0</v>
      </c>
      <c r="E1056" s="3" t="str">
        <f t="shared" si="64"/>
        <v/>
      </c>
      <c r="F1056" s="2">
        <v>84.694810000000004</v>
      </c>
      <c r="G1056" s="2">
        <v>67.38946</v>
      </c>
      <c r="H1056" s="3">
        <f t="shared" si="65"/>
        <v>-0.20432597936048269</v>
      </c>
      <c r="I1056" s="2">
        <v>98.524850000000001</v>
      </c>
      <c r="J1056" s="3">
        <f t="shared" si="66"/>
        <v>-0.31601560418513708</v>
      </c>
      <c r="K1056" s="2">
        <v>907.53431</v>
      </c>
      <c r="L1056" s="2">
        <v>817.88372000000004</v>
      </c>
      <c r="M1056" s="3">
        <f t="shared" si="67"/>
        <v>-9.8784794152851352E-2</v>
      </c>
    </row>
    <row r="1057" spans="1:13" x14ac:dyDescent="0.2">
      <c r="A1057" s="1" t="s">
        <v>18</v>
      </c>
      <c r="B1057" s="1" t="s">
        <v>62</v>
      </c>
      <c r="C1057" s="2">
        <v>1.8356399999999999</v>
      </c>
      <c r="D1057" s="2">
        <v>0</v>
      </c>
      <c r="E1057" s="3">
        <f t="shared" si="64"/>
        <v>-1</v>
      </c>
      <c r="F1057" s="2">
        <v>2.3610799999999998</v>
      </c>
      <c r="G1057" s="2">
        <v>0.13600999999999999</v>
      </c>
      <c r="H1057" s="3">
        <f t="shared" si="65"/>
        <v>-0.94239500567536894</v>
      </c>
      <c r="I1057" s="2">
        <v>1.2147699999999999</v>
      </c>
      <c r="J1057" s="3">
        <f t="shared" si="66"/>
        <v>-0.88803641841665504</v>
      </c>
      <c r="K1057" s="2">
        <v>15.24066</v>
      </c>
      <c r="L1057" s="2">
        <v>6.4624300000000003</v>
      </c>
      <c r="M1057" s="3">
        <f t="shared" si="67"/>
        <v>-0.57597440005879008</v>
      </c>
    </row>
    <row r="1058" spans="1:13" x14ac:dyDescent="0.2">
      <c r="A1058" s="1" t="s">
        <v>17</v>
      </c>
      <c r="B1058" s="1" t="s">
        <v>62</v>
      </c>
      <c r="C1058" s="2">
        <v>0</v>
      </c>
      <c r="D1058" s="2">
        <v>0</v>
      </c>
      <c r="E1058" s="3" t="str">
        <f t="shared" si="64"/>
        <v/>
      </c>
      <c r="F1058" s="2">
        <v>71.690039999999996</v>
      </c>
      <c r="G1058" s="2">
        <v>31.82647</v>
      </c>
      <c r="H1058" s="3">
        <f t="shared" si="65"/>
        <v>-0.5560545091061464</v>
      </c>
      <c r="I1058" s="2">
        <v>40.799469999999999</v>
      </c>
      <c r="J1058" s="3">
        <f t="shared" si="66"/>
        <v>-0.21992932751332306</v>
      </c>
      <c r="K1058" s="2">
        <v>2309.8696799999998</v>
      </c>
      <c r="L1058" s="2">
        <v>1369.8367000000001</v>
      </c>
      <c r="M1058" s="3">
        <f t="shared" si="67"/>
        <v>-0.40696364307444388</v>
      </c>
    </row>
    <row r="1059" spans="1:13" x14ac:dyDescent="0.2">
      <c r="A1059" s="1" t="s">
        <v>16</v>
      </c>
      <c r="B1059" s="1" t="s">
        <v>62</v>
      </c>
      <c r="C1059" s="2">
        <v>0</v>
      </c>
      <c r="D1059" s="2">
        <v>0</v>
      </c>
      <c r="E1059" s="3" t="str">
        <f t="shared" si="64"/>
        <v/>
      </c>
      <c r="F1059" s="2">
        <v>0</v>
      </c>
      <c r="G1059" s="2">
        <v>0</v>
      </c>
      <c r="H1059" s="3" t="str">
        <f t="shared" si="65"/>
        <v/>
      </c>
      <c r="I1059" s="2">
        <v>0</v>
      </c>
      <c r="J1059" s="3" t="str">
        <f t="shared" si="66"/>
        <v/>
      </c>
      <c r="K1059" s="2">
        <v>5.31386</v>
      </c>
      <c r="L1059" s="2">
        <v>4.04549</v>
      </c>
      <c r="M1059" s="3">
        <f t="shared" si="67"/>
        <v>-0.23869089513084651</v>
      </c>
    </row>
    <row r="1060" spans="1:13" x14ac:dyDescent="0.2">
      <c r="A1060" s="1" t="s">
        <v>15</v>
      </c>
      <c r="B1060" s="1" t="s">
        <v>62</v>
      </c>
      <c r="C1060" s="2">
        <v>0</v>
      </c>
      <c r="D1060" s="2">
        <v>0</v>
      </c>
      <c r="E1060" s="3" t="str">
        <f t="shared" si="64"/>
        <v/>
      </c>
      <c r="F1060" s="2">
        <v>0</v>
      </c>
      <c r="G1060" s="2">
        <v>0.40451999999999999</v>
      </c>
      <c r="H1060" s="3" t="str">
        <f t="shared" si="65"/>
        <v/>
      </c>
      <c r="I1060" s="2">
        <v>1.01</v>
      </c>
      <c r="J1060" s="3">
        <f t="shared" si="66"/>
        <v>-0.59948514851485157</v>
      </c>
      <c r="K1060" s="2">
        <v>0</v>
      </c>
      <c r="L1060" s="2">
        <v>1.41452</v>
      </c>
      <c r="M1060" s="3" t="str">
        <f t="shared" si="67"/>
        <v/>
      </c>
    </row>
    <row r="1061" spans="1:13" x14ac:dyDescent="0.2">
      <c r="A1061" s="1" t="s">
        <v>14</v>
      </c>
      <c r="B1061" s="1" t="s">
        <v>62</v>
      </c>
      <c r="C1061" s="2">
        <v>12.65401</v>
      </c>
      <c r="D1061" s="2">
        <v>0</v>
      </c>
      <c r="E1061" s="3">
        <f t="shared" si="64"/>
        <v>-1</v>
      </c>
      <c r="F1061" s="2">
        <v>17.693110000000001</v>
      </c>
      <c r="G1061" s="2">
        <v>41.811790000000002</v>
      </c>
      <c r="H1061" s="3">
        <f t="shared" si="65"/>
        <v>1.3631679224285613</v>
      </c>
      <c r="I1061" s="2">
        <v>30.100989999999999</v>
      </c>
      <c r="J1061" s="3">
        <f t="shared" si="66"/>
        <v>0.38905032691615804</v>
      </c>
      <c r="K1061" s="2">
        <v>62.021569999999997</v>
      </c>
      <c r="L1061" s="2">
        <v>145.35156000000001</v>
      </c>
      <c r="M1061" s="3">
        <f t="shared" si="67"/>
        <v>1.343564666292711</v>
      </c>
    </row>
    <row r="1062" spans="1:13" x14ac:dyDescent="0.2">
      <c r="A1062" s="1" t="s">
        <v>13</v>
      </c>
      <c r="B1062" s="1" t="s">
        <v>62</v>
      </c>
      <c r="C1062" s="2">
        <v>1.3362400000000001</v>
      </c>
      <c r="D1062" s="2">
        <v>0</v>
      </c>
      <c r="E1062" s="3">
        <f t="shared" si="64"/>
        <v>-1</v>
      </c>
      <c r="F1062" s="2">
        <v>3720.1127099999999</v>
      </c>
      <c r="G1062" s="2">
        <v>230.72823</v>
      </c>
      <c r="H1062" s="3">
        <f t="shared" si="65"/>
        <v>-0.93797816141973822</v>
      </c>
      <c r="I1062" s="2">
        <v>185.15678</v>
      </c>
      <c r="J1062" s="3">
        <f t="shared" si="66"/>
        <v>0.24612358240405774</v>
      </c>
      <c r="K1062" s="2">
        <v>40248.046950000004</v>
      </c>
      <c r="L1062" s="2">
        <v>16797.44873</v>
      </c>
      <c r="M1062" s="3">
        <f t="shared" si="67"/>
        <v>-0.58265183026477274</v>
      </c>
    </row>
    <row r="1063" spans="1:13" x14ac:dyDescent="0.2">
      <c r="A1063" s="1" t="s">
        <v>12</v>
      </c>
      <c r="B1063" s="1" t="s">
        <v>62</v>
      </c>
      <c r="C1063" s="2">
        <v>0</v>
      </c>
      <c r="D1063" s="2">
        <v>0</v>
      </c>
      <c r="E1063" s="3" t="str">
        <f t="shared" si="64"/>
        <v/>
      </c>
      <c r="F1063" s="2">
        <v>103.49202</v>
      </c>
      <c r="G1063" s="2">
        <v>269.17919000000001</v>
      </c>
      <c r="H1063" s="3">
        <f t="shared" si="65"/>
        <v>1.6009656589947707</v>
      </c>
      <c r="I1063" s="2">
        <v>276.81824</v>
      </c>
      <c r="J1063" s="3">
        <f t="shared" si="66"/>
        <v>-2.7595905529924636E-2</v>
      </c>
      <c r="K1063" s="2">
        <v>1532.5073600000001</v>
      </c>
      <c r="L1063" s="2">
        <v>1432.20181</v>
      </c>
      <c r="M1063" s="3">
        <f t="shared" si="67"/>
        <v>-6.5451920570221644E-2</v>
      </c>
    </row>
    <row r="1064" spans="1:13" x14ac:dyDescent="0.2">
      <c r="A1064" s="1" t="s">
        <v>11</v>
      </c>
      <c r="B1064" s="1" t="s">
        <v>62</v>
      </c>
      <c r="C1064" s="2">
        <v>0.52285000000000004</v>
      </c>
      <c r="D1064" s="2">
        <v>0</v>
      </c>
      <c r="E1064" s="3">
        <f t="shared" si="64"/>
        <v>-1</v>
      </c>
      <c r="F1064" s="2">
        <v>34.503079999999997</v>
      </c>
      <c r="G1064" s="2">
        <v>3.46645</v>
      </c>
      <c r="H1064" s="3">
        <f t="shared" si="65"/>
        <v>-0.899532157708819</v>
      </c>
      <c r="I1064" s="2">
        <v>17.53443</v>
      </c>
      <c r="J1064" s="3">
        <f t="shared" si="66"/>
        <v>-0.80230609150112098</v>
      </c>
      <c r="K1064" s="2">
        <v>788.70753999999999</v>
      </c>
      <c r="L1064" s="2">
        <v>1424.45751</v>
      </c>
      <c r="M1064" s="3">
        <f t="shared" si="67"/>
        <v>0.80606554110031703</v>
      </c>
    </row>
    <row r="1065" spans="1:13" x14ac:dyDescent="0.2">
      <c r="A1065" s="1" t="s">
        <v>10</v>
      </c>
      <c r="B1065" s="1" t="s">
        <v>62</v>
      </c>
      <c r="C1065" s="2">
        <v>1.2457400000000001</v>
      </c>
      <c r="D1065" s="2">
        <v>0</v>
      </c>
      <c r="E1065" s="3">
        <f t="shared" si="64"/>
        <v>-1</v>
      </c>
      <c r="F1065" s="2">
        <v>1875.9582600000001</v>
      </c>
      <c r="G1065" s="2">
        <v>277.52758999999998</v>
      </c>
      <c r="H1065" s="3">
        <f t="shared" si="65"/>
        <v>-0.85206089286869313</v>
      </c>
      <c r="I1065" s="2">
        <v>225.16091</v>
      </c>
      <c r="J1065" s="3">
        <f t="shared" si="66"/>
        <v>0.23257447307350088</v>
      </c>
      <c r="K1065" s="2">
        <v>12670.99444</v>
      </c>
      <c r="L1065" s="2">
        <v>7044.5139200000003</v>
      </c>
      <c r="M1065" s="3">
        <f t="shared" si="67"/>
        <v>-0.44404411560928758</v>
      </c>
    </row>
    <row r="1066" spans="1:13" x14ac:dyDescent="0.2">
      <c r="A1066" s="1" t="s">
        <v>28</v>
      </c>
      <c r="B1066" s="1" t="s">
        <v>62</v>
      </c>
      <c r="C1066" s="2">
        <v>0</v>
      </c>
      <c r="D1066" s="2">
        <v>0</v>
      </c>
      <c r="E1066" s="3" t="str">
        <f t="shared" si="64"/>
        <v/>
      </c>
      <c r="F1066" s="2">
        <v>44.28228</v>
      </c>
      <c r="G1066" s="2">
        <v>0</v>
      </c>
      <c r="H1066" s="3">
        <f t="shared" si="65"/>
        <v>-1</v>
      </c>
      <c r="I1066" s="2">
        <v>2.7222300000000001</v>
      </c>
      <c r="J1066" s="3">
        <f t="shared" si="66"/>
        <v>-1</v>
      </c>
      <c r="K1066" s="2">
        <v>89.374570000000006</v>
      </c>
      <c r="L1066" s="2">
        <v>70.787520000000001</v>
      </c>
      <c r="M1066" s="3">
        <f t="shared" si="67"/>
        <v>-0.20796799358027684</v>
      </c>
    </row>
    <row r="1067" spans="1:13" x14ac:dyDescent="0.2">
      <c r="A1067" s="1" t="s">
        <v>9</v>
      </c>
      <c r="B1067" s="1" t="s">
        <v>62</v>
      </c>
      <c r="C1067" s="2">
        <v>0</v>
      </c>
      <c r="D1067" s="2">
        <v>0</v>
      </c>
      <c r="E1067" s="3" t="str">
        <f t="shared" si="64"/>
        <v/>
      </c>
      <c r="F1067" s="2">
        <v>0.29259000000000002</v>
      </c>
      <c r="G1067" s="2">
        <v>16.564699999999998</v>
      </c>
      <c r="H1067" s="3">
        <f t="shared" si="65"/>
        <v>55.614033288902554</v>
      </c>
      <c r="I1067" s="2">
        <v>44.466889999999999</v>
      </c>
      <c r="J1067" s="3">
        <f t="shared" si="66"/>
        <v>-0.62748238071068163</v>
      </c>
      <c r="K1067" s="2">
        <v>231.87786</v>
      </c>
      <c r="L1067" s="2">
        <v>430.64828</v>
      </c>
      <c r="M1067" s="3">
        <f t="shared" si="67"/>
        <v>0.85722034867839469</v>
      </c>
    </row>
    <row r="1068" spans="1:13" x14ac:dyDescent="0.2">
      <c r="A1068" s="1" t="s">
        <v>8</v>
      </c>
      <c r="B1068" s="1" t="s">
        <v>62</v>
      </c>
      <c r="C1068" s="2">
        <v>0</v>
      </c>
      <c r="D1068" s="2">
        <v>0</v>
      </c>
      <c r="E1068" s="3" t="str">
        <f t="shared" si="64"/>
        <v/>
      </c>
      <c r="F1068" s="2">
        <v>383.85198000000003</v>
      </c>
      <c r="G1068" s="2">
        <v>28.288080000000001</v>
      </c>
      <c r="H1068" s="3">
        <f t="shared" si="65"/>
        <v>-0.92630471777167855</v>
      </c>
      <c r="I1068" s="2">
        <v>133.23677000000001</v>
      </c>
      <c r="J1068" s="3">
        <f t="shared" si="66"/>
        <v>-0.78768563663018853</v>
      </c>
      <c r="K1068" s="2">
        <v>8799.3690800000004</v>
      </c>
      <c r="L1068" s="2">
        <v>2588.33466</v>
      </c>
      <c r="M1068" s="3">
        <f t="shared" si="67"/>
        <v>-0.70584997214368461</v>
      </c>
    </row>
    <row r="1069" spans="1:13" x14ac:dyDescent="0.2">
      <c r="A1069" s="1" t="s">
        <v>7</v>
      </c>
      <c r="B1069" s="1" t="s">
        <v>62</v>
      </c>
      <c r="C1069" s="2">
        <v>0</v>
      </c>
      <c r="D1069" s="2">
        <v>0</v>
      </c>
      <c r="E1069" s="3" t="str">
        <f t="shared" si="64"/>
        <v/>
      </c>
      <c r="F1069" s="2">
        <v>53.249139999999997</v>
      </c>
      <c r="G1069" s="2">
        <v>145.35144</v>
      </c>
      <c r="H1069" s="3">
        <f t="shared" si="65"/>
        <v>1.7296485915077691</v>
      </c>
      <c r="I1069" s="2">
        <v>87.986140000000006</v>
      </c>
      <c r="J1069" s="3">
        <f t="shared" si="66"/>
        <v>0.65198109611354682</v>
      </c>
      <c r="K1069" s="2">
        <v>571.06124999999997</v>
      </c>
      <c r="L1069" s="2">
        <v>907.77138000000002</v>
      </c>
      <c r="M1069" s="3">
        <f t="shared" si="67"/>
        <v>0.58962174372713982</v>
      </c>
    </row>
    <row r="1070" spans="1:13" x14ac:dyDescent="0.2">
      <c r="A1070" s="1" t="s">
        <v>6</v>
      </c>
      <c r="B1070" s="1" t="s">
        <v>62</v>
      </c>
      <c r="C1070" s="2">
        <v>79.697800000000001</v>
      </c>
      <c r="D1070" s="2">
        <v>0</v>
      </c>
      <c r="E1070" s="3">
        <f t="shared" si="64"/>
        <v>-1</v>
      </c>
      <c r="F1070" s="2">
        <v>2732.3820999999998</v>
      </c>
      <c r="G1070" s="2">
        <v>1334.1589100000001</v>
      </c>
      <c r="H1070" s="3">
        <f t="shared" si="65"/>
        <v>-0.51172315541080438</v>
      </c>
      <c r="I1070" s="2">
        <v>1756.7827</v>
      </c>
      <c r="J1070" s="3">
        <f t="shared" si="66"/>
        <v>-0.24056691245878037</v>
      </c>
      <c r="K1070" s="2">
        <v>23377.470659999999</v>
      </c>
      <c r="L1070" s="2">
        <v>14933.158509999999</v>
      </c>
      <c r="M1070" s="3">
        <f t="shared" si="67"/>
        <v>-0.36121581640774481</v>
      </c>
    </row>
    <row r="1071" spans="1:13" x14ac:dyDescent="0.2">
      <c r="A1071" s="1" t="s">
        <v>5</v>
      </c>
      <c r="B1071" s="1" t="s">
        <v>62</v>
      </c>
      <c r="C1071" s="2">
        <v>0</v>
      </c>
      <c r="D1071" s="2">
        <v>0</v>
      </c>
      <c r="E1071" s="3" t="str">
        <f t="shared" si="64"/>
        <v/>
      </c>
      <c r="F1071" s="2">
        <v>0.11634</v>
      </c>
      <c r="G1071" s="2">
        <v>0.99451999999999996</v>
      </c>
      <c r="H1071" s="3">
        <f t="shared" si="65"/>
        <v>7.5483926422554575</v>
      </c>
      <c r="I1071" s="2">
        <v>0</v>
      </c>
      <c r="J1071" s="3" t="str">
        <f t="shared" si="66"/>
        <v/>
      </c>
      <c r="K1071" s="2">
        <v>22.0581</v>
      </c>
      <c r="L1071" s="2">
        <v>42.538989999999998</v>
      </c>
      <c r="M1071" s="3">
        <f t="shared" si="67"/>
        <v>0.92849746805028532</v>
      </c>
    </row>
    <row r="1072" spans="1:13" x14ac:dyDescent="0.2">
      <c r="A1072" s="1" t="s">
        <v>4</v>
      </c>
      <c r="B1072" s="1" t="s">
        <v>62</v>
      </c>
      <c r="C1072" s="2">
        <v>0</v>
      </c>
      <c r="D1072" s="2">
        <v>0</v>
      </c>
      <c r="E1072" s="3" t="str">
        <f t="shared" si="64"/>
        <v/>
      </c>
      <c r="F1072" s="2">
        <v>292.27847000000003</v>
      </c>
      <c r="G1072" s="2">
        <v>188.68595999999999</v>
      </c>
      <c r="H1072" s="3">
        <f t="shared" si="65"/>
        <v>-0.35443086177370509</v>
      </c>
      <c r="I1072" s="2">
        <v>310.38499999999999</v>
      </c>
      <c r="J1072" s="3">
        <f t="shared" si="66"/>
        <v>-0.39209059716158967</v>
      </c>
      <c r="K1072" s="2">
        <v>5025.2873399999999</v>
      </c>
      <c r="L1072" s="2">
        <v>2768.9834300000002</v>
      </c>
      <c r="M1072" s="3">
        <f t="shared" si="67"/>
        <v>-0.44899002929452381</v>
      </c>
    </row>
    <row r="1073" spans="1:13" x14ac:dyDescent="0.2">
      <c r="A1073" s="1" t="s">
        <v>3</v>
      </c>
      <c r="B1073" s="1" t="s">
        <v>62</v>
      </c>
      <c r="C1073" s="2">
        <v>0</v>
      </c>
      <c r="D1073" s="2">
        <v>0</v>
      </c>
      <c r="E1073" s="3" t="str">
        <f t="shared" si="64"/>
        <v/>
      </c>
      <c r="F1073" s="2">
        <v>235.45946000000001</v>
      </c>
      <c r="G1073" s="2">
        <v>770.01730999999995</v>
      </c>
      <c r="H1073" s="3">
        <f t="shared" si="65"/>
        <v>2.2702755285347207</v>
      </c>
      <c r="I1073" s="2">
        <v>433.13585</v>
      </c>
      <c r="J1073" s="3">
        <f t="shared" si="66"/>
        <v>0.7777732090289915</v>
      </c>
      <c r="K1073" s="2">
        <v>1866.6440600000001</v>
      </c>
      <c r="L1073" s="2">
        <v>3832.5731000000001</v>
      </c>
      <c r="M1073" s="3">
        <f t="shared" si="67"/>
        <v>1.0531890262999579</v>
      </c>
    </row>
    <row r="1074" spans="1:13" x14ac:dyDescent="0.2">
      <c r="A1074" s="1" t="s">
        <v>27</v>
      </c>
      <c r="B1074" s="1" t="s">
        <v>62</v>
      </c>
      <c r="C1074" s="2">
        <v>0</v>
      </c>
      <c r="D1074" s="2">
        <v>0</v>
      </c>
      <c r="E1074" s="3" t="str">
        <f t="shared" si="64"/>
        <v/>
      </c>
      <c r="F1074" s="2">
        <v>0</v>
      </c>
      <c r="G1074" s="2">
        <v>0</v>
      </c>
      <c r="H1074" s="3" t="str">
        <f t="shared" si="65"/>
        <v/>
      </c>
      <c r="I1074" s="2">
        <v>0</v>
      </c>
      <c r="J1074" s="3" t="str">
        <f t="shared" si="66"/>
        <v/>
      </c>
      <c r="K1074" s="2">
        <v>0</v>
      </c>
      <c r="L1074" s="2">
        <v>3.3815499999999998</v>
      </c>
      <c r="M1074" s="3" t="str">
        <f t="shared" si="67"/>
        <v/>
      </c>
    </row>
    <row r="1075" spans="1:13" x14ac:dyDescent="0.2">
      <c r="A1075" s="1" t="s">
        <v>2</v>
      </c>
      <c r="B1075" s="1" t="s">
        <v>62</v>
      </c>
      <c r="C1075" s="2">
        <v>0</v>
      </c>
      <c r="D1075" s="2">
        <v>0</v>
      </c>
      <c r="E1075" s="3" t="str">
        <f t="shared" si="64"/>
        <v/>
      </c>
      <c r="F1075" s="2">
        <v>371.81009</v>
      </c>
      <c r="G1075" s="2">
        <v>131.41946999999999</v>
      </c>
      <c r="H1075" s="3">
        <f t="shared" si="65"/>
        <v>-0.64654141042810331</v>
      </c>
      <c r="I1075" s="2">
        <v>137.83443</v>
      </c>
      <c r="J1075" s="3">
        <f t="shared" si="66"/>
        <v>-4.6541056541533288E-2</v>
      </c>
      <c r="K1075" s="2">
        <v>3358.5024100000001</v>
      </c>
      <c r="L1075" s="2">
        <v>1824.4890499999999</v>
      </c>
      <c r="M1075" s="3">
        <f t="shared" si="67"/>
        <v>-0.45675517618580486</v>
      </c>
    </row>
    <row r="1076" spans="1:13" x14ac:dyDescent="0.2">
      <c r="A1076" s="1" t="s">
        <v>26</v>
      </c>
      <c r="B1076" s="1" t="s">
        <v>62</v>
      </c>
      <c r="C1076" s="2">
        <v>0</v>
      </c>
      <c r="D1076" s="2">
        <v>0</v>
      </c>
      <c r="E1076" s="3" t="str">
        <f t="shared" si="64"/>
        <v/>
      </c>
      <c r="F1076" s="2">
        <v>21.706959999999999</v>
      </c>
      <c r="G1076" s="2">
        <v>0</v>
      </c>
      <c r="H1076" s="3">
        <f t="shared" si="65"/>
        <v>-1</v>
      </c>
      <c r="I1076" s="2">
        <v>1.9567600000000001</v>
      </c>
      <c r="J1076" s="3">
        <f t="shared" si="66"/>
        <v>-1</v>
      </c>
      <c r="K1076" s="2">
        <v>522.11989000000005</v>
      </c>
      <c r="L1076" s="2">
        <v>89.636319999999998</v>
      </c>
      <c r="M1076" s="3">
        <f t="shared" si="67"/>
        <v>-0.82832234182842568</v>
      </c>
    </row>
    <row r="1077" spans="1:13" x14ac:dyDescent="0.2">
      <c r="A1077" s="1" t="s">
        <v>30</v>
      </c>
      <c r="B1077" s="1" t="s">
        <v>62</v>
      </c>
      <c r="C1077" s="2">
        <v>0</v>
      </c>
      <c r="D1077" s="2">
        <v>0</v>
      </c>
      <c r="E1077" s="3" t="str">
        <f t="shared" si="64"/>
        <v/>
      </c>
      <c r="F1077" s="2">
        <v>0</v>
      </c>
      <c r="G1077" s="2">
        <v>0</v>
      </c>
      <c r="H1077" s="3" t="str">
        <f t="shared" si="65"/>
        <v/>
      </c>
      <c r="I1077" s="2">
        <v>0</v>
      </c>
      <c r="J1077" s="3" t="str">
        <f t="shared" si="66"/>
        <v/>
      </c>
      <c r="K1077" s="2">
        <v>0</v>
      </c>
      <c r="L1077" s="2">
        <v>7.7633000000000001</v>
      </c>
      <c r="M1077" s="3" t="str">
        <f t="shared" si="67"/>
        <v/>
      </c>
    </row>
    <row r="1078" spans="1:13" x14ac:dyDescent="0.2">
      <c r="A1078" s="6" t="s">
        <v>0</v>
      </c>
      <c r="B1078" s="6" t="s">
        <v>62</v>
      </c>
      <c r="C1078" s="5">
        <v>113.53106</v>
      </c>
      <c r="D1078" s="5">
        <v>0</v>
      </c>
      <c r="E1078" s="4">
        <f t="shared" si="64"/>
        <v>-1</v>
      </c>
      <c r="F1078" s="5">
        <v>12286.74613</v>
      </c>
      <c r="G1078" s="5">
        <v>4797.1891800000003</v>
      </c>
      <c r="H1078" s="4">
        <f t="shared" si="65"/>
        <v>-0.6095639049392485</v>
      </c>
      <c r="I1078" s="5">
        <v>5129.8660300000001</v>
      </c>
      <c r="J1078" s="4">
        <f t="shared" si="66"/>
        <v>-6.4850982083054509E-2</v>
      </c>
      <c r="K1078" s="5">
        <v>131227.74739</v>
      </c>
      <c r="L1078" s="5">
        <v>74487.662800000006</v>
      </c>
      <c r="M1078" s="4">
        <f t="shared" si="67"/>
        <v>-0.43237871348482648</v>
      </c>
    </row>
    <row r="1079" spans="1:13" x14ac:dyDescent="0.2">
      <c r="A1079" s="1" t="s">
        <v>22</v>
      </c>
      <c r="B1079" s="1" t="s">
        <v>61</v>
      </c>
      <c r="C1079" s="2">
        <v>0</v>
      </c>
      <c r="D1079" s="2">
        <v>0</v>
      </c>
      <c r="E1079" s="3" t="str">
        <f t="shared" si="64"/>
        <v/>
      </c>
      <c r="F1079" s="2">
        <v>11.83</v>
      </c>
      <c r="G1079" s="2">
        <v>0</v>
      </c>
      <c r="H1079" s="3">
        <f t="shared" si="65"/>
        <v>-1</v>
      </c>
      <c r="I1079" s="2">
        <v>0</v>
      </c>
      <c r="J1079" s="3" t="str">
        <f t="shared" si="66"/>
        <v/>
      </c>
      <c r="K1079" s="2">
        <v>55.404559999999996</v>
      </c>
      <c r="L1079" s="2">
        <v>6.6325000000000003</v>
      </c>
      <c r="M1079" s="3">
        <f t="shared" si="67"/>
        <v>-0.88028963680967776</v>
      </c>
    </row>
    <row r="1080" spans="1:13" x14ac:dyDescent="0.2">
      <c r="A1080" s="1" t="s">
        <v>21</v>
      </c>
      <c r="B1080" s="1" t="s">
        <v>61</v>
      </c>
      <c r="C1080" s="2">
        <v>0</v>
      </c>
      <c r="D1080" s="2">
        <v>0</v>
      </c>
      <c r="E1080" s="3" t="str">
        <f t="shared" si="64"/>
        <v/>
      </c>
      <c r="F1080" s="2">
        <v>0</v>
      </c>
      <c r="G1080" s="2">
        <v>0.315</v>
      </c>
      <c r="H1080" s="3" t="str">
        <f t="shared" si="65"/>
        <v/>
      </c>
      <c r="I1080" s="2">
        <v>2.3349999999999999E-2</v>
      </c>
      <c r="J1080" s="3">
        <f t="shared" si="66"/>
        <v>12.490364025695932</v>
      </c>
      <c r="K1080" s="2">
        <v>8.5169999999999996E-2</v>
      </c>
      <c r="L1080" s="2">
        <v>2.3417300000000001</v>
      </c>
      <c r="M1080" s="3">
        <f t="shared" si="67"/>
        <v>26.494775155571212</v>
      </c>
    </row>
    <row r="1081" spans="1:13" x14ac:dyDescent="0.2">
      <c r="A1081" s="1" t="s">
        <v>20</v>
      </c>
      <c r="B1081" s="1" t="s">
        <v>61</v>
      </c>
      <c r="C1081" s="2">
        <v>0</v>
      </c>
      <c r="D1081" s="2">
        <v>0</v>
      </c>
      <c r="E1081" s="3" t="str">
        <f t="shared" si="64"/>
        <v/>
      </c>
      <c r="F1081" s="2">
        <v>1.53</v>
      </c>
      <c r="G1081" s="2">
        <v>46.156399999999998</v>
      </c>
      <c r="H1081" s="3">
        <f t="shared" si="65"/>
        <v>29.167581699346403</v>
      </c>
      <c r="I1081" s="2">
        <v>24.936820000000001</v>
      </c>
      <c r="J1081" s="3">
        <f t="shared" si="66"/>
        <v>0.8509336795950726</v>
      </c>
      <c r="K1081" s="2">
        <v>200.42998</v>
      </c>
      <c r="L1081" s="2">
        <v>159.3306</v>
      </c>
      <c r="M1081" s="3">
        <f t="shared" si="67"/>
        <v>-0.205056049998109</v>
      </c>
    </row>
    <row r="1082" spans="1:13" x14ac:dyDescent="0.2">
      <c r="A1082" s="1" t="s">
        <v>18</v>
      </c>
      <c r="B1082" s="1" t="s">
        <v>61</v>
      </c>
      <c r="C1082" s="2">
        <v>0</v>
      </c>
      <c r="D1082" s="2">
        <v>0</v>
      </c>
      <c r="E1082" s="3" t="str">
        <f t="shared" si="64"/>
        <v/>
      </c>
      <c r="F1082" s="2">
        <v>0</v>
      </c>
      <c r="G1082" s="2">
        <v>0</v>
      </c>
      <c r="H1082" s="3" t="str">
        <f t="shared" si="65"/>
        <v/>
      </c>
      <c r="I1082" s="2">
        <v>0</v>
      </c>
      <c r="J1082" s="3" t="str">
        <f t="shared" si="66"/>
        <v/>
      </c>
      <c r="K1082" s="2">
        <v>1.8</v>
      </c>
      <c r="L1082" s="2">
        <v>1.08</v>
      </c>
      <c r="M1082" s="3">
        <f t="shared" si="67"/>
        <v>-0.4</v>
      </c>
    </row>
    <row r="1083" spans="1:13" x14ac:dyDescent="0.2">
      <c r="A1083" s="1" t="s">
        <v>17</v>
      </c>
      <c r="B1083" s="1" t="s">
        <v>61</v>
      </c>
      <c r="C1083" s="2">
        <v>0</v>
      </c>
      <c r="D1083" s="2">
        <v>0</v>
      </c>
      <c r="E1083" s="3" t="str">
        <f t="shared" si="64"/>
        <v/>
      </c>
      <c r="F1083" s="2">
        <v>19.78</v>
      </c>
      <c r="G1083" s="2">
        <v>0</v>
      </c>
      <c r="H1083" s="3">
        <f t="shared" si="65"/>
        <v>-1</v>
      </c>
      <c r="I1083" s="2">
        <v>0</v>
      </c>
      <c r="J1083" s="3" t="str">
        <f t="shared" si="66"/>
        <v/>
      </c>
      <c r="K1083" s="2">
        <v>101.83327</v>
      </c>
      <c r="L1083" s="2">
        <v>9.3991900000000008</v>
      </c>
      <c r="M1083" s="3">
        <f t="shared" si="67"/>
        <v>-0.90770020446166566</v>
      </c>
    </row>
    <row r="1084" spans="1:13" x14ac:dyDescent="0.2">
      <c r="A1084" s="1" t="s">
        <v>14</v>
      </c>
      <c r="B1084" s="1" t="s">
        <v>61</v>
      </c>
      <c r="C1084" s="2">
        <v>0</v>
      </c>
      <c r="D1084" s="2">
        <v>0</v>
      </c>
      <c r="E1084" s="3" t="str">
        <f t="shared" si="64"/>
        <v/>
      </c>
      <c r="F1084" s="2">
        <v>0</v>
      </c>
      <c r="G1084" s="2">
        <v>0.185</v>
      </c>
      <c r="H1084" s="3" t="str">
        <f t="shared" si="65"/>
        <v/>
      </c>
      <c r="I1084" s="2">
        <v>0</v>
      </c>
      <c r="J1084" s="3" t="str">
        <f t="shared" si="66"/>
        <v/>
      </c>
      <c r="K1084" s="2">
        <v>1.365</v>
      </c>
      <c r="L1084" s="2">
        <v>1.405</v>
      </c>
      <c r="M1084" s="3">
        <f t="shared" si="67"/>
        <v>2.9304029304029422E-2</v>
      </c>
    </row>
    <row r="1085" spans="1:13" x14ac:dyDescent="0.2">
      <c r="A1085" s="1" t="s">
        <v>13</v>
      </c>
      <c r="B1085" s="1" t="s">
        <v>61</v>
      </c>
      <c r="C1085" s="2">
        <v>0</v>
      </c>
      <c r="D1085" s="2">
        <v>0</v>
      </c>
      <c r="E1085" s="3" t="str">
        <f t="shared" si="64"/>
        <v/>
      </c>
      <c r="F1085" s="2">
        <v>0</v>
      </c>
      <c r="G1085" s="2">
        <v>0.15</v>
      </c>
      <c r="H1085" s="3" t="str">
        <f t="shared" si="65"/>
        <v/>
      </c>
      <c r="I1085" s="2">
        <v>0</v>
      </c>
      <c r="J1085" s="3" t="str">
        <f t="shared" si="66"/>
        <v/>
      </c>
      <c r="K1085" s="2">
        <v>21.03</v>
      </c>
      <c r="L1085" s="2">
        <v>3.61</v>
      </c>
      <c r="M1085" s="3">
        <f t="shared" si="67"/>
        <v>-0.82834046600095101</v>
      </c>
    </row>
    <row r="1086" spans="1:13" x14ac:dyDescent="0.2">
      <c r="A1086" s="1" t="s">
        <v>12</v>
      </c>
      <c r="B1086" s="1" t="s">
        <v>61</v>
      </c>
      <c r="C1086" s="2">
        <v>0</v>
      </c>
      <c r="D1086" s="2">
        <v>0</v>
      </c>
      <c r="E1086" s="3" t="str">
        <f t="shared" si="64"/>
        <v/>
      </c>
      <c r="F1086" s="2">
        <v>5.6447200000000004</v>
      </c>
      <c r="G1086" s="2">
        <v>0</v>
      </c>
      <c r="H1086" s="3">
        <f t="shared" si="65"/>
        <v>-1</v>
      </c>
      <c r="I1086" s="2">
        <v>115.94</v>
      </c>
      <c r="J1086" s="3">
        <f t="shared" si="66"/>
        <v>-1</v>
      </c>
      <c r="K1086" s="2">
        <v>114.60757</v>
      </c>
      <c r="L1086" s="2">
        <v>1246.8378700000001</v>
      </c>
      <c r="M1086" s="3">
        <f t="shared" si="67"/>
        <v>9.8791929712845334</v>
      </c>
    </row>
    <row r="1087" spans="1:13" x14ac:dyDescent="0.2">
      <c r="A1087" s="1" t="s">
        <v>11</v>
      </c>
      <c r="B1087" s="1" t="s">
        <v>61</v>
      </c>
      <c r="C1087" s="2">
        <v>0</v>
      </c>
      <c r="D1087" s="2">
        <v>0</v>
      </c>
      <c r="E1087" s="3" t="str">
        <f t="shared" si="64"/>
        <v/>
      </c>
      <c r="F1087" s="2">
        <v>2.0499999999999998</v>
      </c>
      <c r="G1087" s="2">
        <v>21.771000000000001</v>
      </c>
      <c r="H1087" s="3">
        <f t="shared" si="65"/>
        <v>9.620000000000001</v>
      </c>
      <c r="I1087" s="2">
        <v>9.9410000000000007</v>
      </c>
      <c r="J1087" s="3">
        <f t="shared" si="66"/>
        <v>1.1900211246353485</v>
      </c>
      <c r="K1087" s="2">
        <v>140.09459000000001</v>
      </c>
      <c r="L1087" s="2">
        <v>184.75</v>
      </c>
      <c r="M1087" s="3">
        <f t="shared" si="67"/>
        <v>0.31875185187379462</v>
      </c>
    </row>
    <row r="1088" spans="1:13" x14ac:dyDescent="0.2">
      <c r="A1088" s="1" t="s">
        <v>10</v>
      </c>
      <c r="B1088" s="1" t="s">
        <v>61</v>
      </c>
      <c r="C1088" s="2">
        <v>0</v>
      </c>
      <c r="D1088" s="2">
        <v>0</v>
      </c>
      <c r="E1088" s="3" t="str">
        <f t="shared" si="64"/>
        <v/>
      </c>
      <c r="F1088" s="2">
        <v>196.4726</v>
      </c>
      <c r="G1088" s="2">
        <v>55.081800000000001</v>
      </c>
      <c r="H1088" s="3">
        <f t="shared" si="65"/>
        <v>-0.71964640362065757</v>
      </c>
      <c r="I1088" s="2">
        <v>154.71548999999999</v>
      </c>
      <c r="J1088" s="3">
        <f t="shared" si="66"/>
        <v>-0.64398005655413038</v>
      </c>
      <c r="K1088" s="2">
        <v>1893.74838</v>
      </c>
      <c r="L1088" s="2">
        <v>1240.8038799999999</v>
      </c>
      <c r="M1088" s="3">
        <f t="shared" si="67"/>
        <v>-0.34478946986610759</v>
      </c>
    </row>
    <row r="1089" spans="1:13" x14ac:dyDescent="0.2">
      <c r="A1089" s="1" t="s">
        <v>9</v>
      </c>
      <c r="B1089" s="1" t="s">
        <v>61</v>
      </c>
      <c r="C1089" s="2">
        <v>0</v>
      </c>
      <c r="D1089" s="2">
        <v>0</v>
      </c>
      <c r="E1089" s="3" t="str">
        <f t="shared" si="64"/>
        <v/>
      </c>
      <c r="F1089" s="2">
        <v>0</v>
      </c>
      <c r="G1089" s="2">
        <v>0</v>
      </c>
      <c r="H1089" s="3" t="str">
        <f t="shared" si="65"/>
        <v/>
      </c>
      <c r="I1089" s="2">
        <v>0</v>
      </c>
      <c r="J1089" s="3" t="str">
        <f t="shared" si="66"/>
        <v/>
      </c>
      <c r="K1089" s="2">
        <v>2.2952499999999998</v>
      </c>
      <c r="L1089" s="2">
        <v>129.75259</v>
      </c>
      <c r="M1089" s="3">
        <f t="shared" si="67"/>
        <v>55.530918200631746</v>
      </c>
    </row>
    <row r="1090" spans="1:13" x14ac:dyDescent="0.2">
      <c r="A1090" s="1" t="s">
        <v>8</v>
      </c>
      <c r="B1090" s="1" t="s">
        <v>61</v>
      </c>
      <c r="C1090" s="2">
        <v>0</v>
      </c>
      <c r="D1090" s="2">
        <v>0</v>
      </c>
      <c r="E1090" s="3" t="str">
        <f t="shared" si="64"/>
        <v/>
      </c>
      <c r="F1090" s="2">
        <v>143.69186999999999</v>
      </c>
      <c r="G1090" s="2">
        <v>80.331630000000004</v>
      </c>
      <c r="H1090" s="3">
        <f t="shared" si="65"/>
        <v>-0.44094519752578898</v>
      </c>
      <c r="I1090" s="2">
        <v>33.027940000000001</v>
      </c>
      <c r="J1090" s="3">
        <f t="shared" si="66"/>
        <v>1.4322325279747994</v>
      </c>
      <c r="K1090" s="2">
        <v>2041.7416599999999</v>
      </c>
      <c r="L1090" s="2">
        <v>2292.94553</v>
      </c>
      <c r="M1090" s="3">
        <f t="shared" si="67"/>
        <v>0.12303411098542205</v>
      </c>
    </row>
    <row r="1091" spans="1:13" x14ac:dyDescent="0.2">
      <c r="A1091" s="1" t="s">
        <v>6</v>
      </c>
      <c r="B1091" s="1" t="s">
        <v>61</v>
      </c>
      <c r="C1091" s="2">
        <v>0</v>
      </c>
      <c r="D1091" s="2">
        <v>0</v>
      </c>
      <c r="E1091" s="3" t="str">
        <f t="shared" si="64"/>
        <v/>
      </c>
      <c r="F1091" s="2">
        <v>0</v>
      </c>
      <c r="G1091" s="2">
        <v>5.0999999999999996</v>
      </c>
      <c r="H1091" s="3" t="str">
        <f t="shared" si="65"/>
        <v/>
      </c>
      <c r="I1091" s="2">
        <v>0</v>
      </c>
      <c r="J1091" s="3" t="str">
        <f t="shared" si="66"/>
        <v/>
      </c>
      <c r="K1091" s="2">
        <v>20.440000000000001</v>
      </c>
      <c r="L1091" s="2">
        <v>12.52854</v>
      </c>
      <c r="M1091" s="3">
        <f t="shared" si="67"/>
        <v>-0.38705772994129162</v>
      </c>
    </row>
    <row r="1092" spans="1:13" x14ac:dyDescent="0.2">
      <c r="A1092" s="1" t="s">
        <v>4</v>
      </c>
      <c r="B1092" s="1" t="s">
        <v>61</v>
      </c>
      <c r="C1092" s="2">
        <v>0</v>
      </c>
      <c r="D1092" s="2">
        <v>0</v>
      </c>
      <c r="E1092" s="3" t="str">
        <f t="shared" si="64"/>
        <v/>
      </c>
      <c r="F1092" s="2">
        <v>0.28000000000000003</v>
      </c>
      <c r="G1092" s="2">
        <v>0</v>
      </c>
      <c r="H1092" s="3">
        <f t="shared" si="65"/>
        <v>-1</v>
      </c>
      <c r="I1092" s="2">
        <v>0</v>
      </c>
      <c r="J1092" s="3" t="str">
        <f t="shared" si="66"/>
        <v/>
      </c>
      <c r="K1092" s="2">
        <v>41.834009999999999</v>
      </c>
      <c r="L1092" s="2">
        <v>0</v>
      </c>
      <c r="M1092" s="3">
        <f t="shared" si="67"/>
        <v>-1</v>
      </c>
    </row>
    <row r="1093" spans="1:13" x14ac:dyDescent="0.2">
      <c r="A1093" s="1" t="s">
        <v>3</v>
      </c>
      <c r="B1093" s="1" t="s">
        <v>61</v>
      </c>
      <c r="C1093" s="2">
        <v>0</v>
      </c>
      <c r="D1093" s="2">
        <v>0</v>
      </c>
      <c r="E1093" s="3" t="str">
        <f t="shared" ref="E1093:E1156" si="68">IF(C1093=0,"",(D1093/C1093-1))</f>
        <v/>
      </c>
      <c r="F1093" s="2">
        <v>34.200000000000003</v>
      </c>
      <c r="G1093" s="2">
        <v>120</v>
      </c>
      <c r="H1093" s="3">
        <f t="shared" ref="H1093:H1156" si="69">IF(F1093=0,"",(G1093/F1093-1))</f>
        <v>2.5087719298245612</v>
      </c>
      <c r="I1093" s="2">
        <v>107.4</v>
      </c>
      <c r="J1093" s="3">
        <f t="shared" ref="J1093:J1156" si="70">IF(I1093=0,"",(G1093/I1093-1))</f>
        <v>0.11731843575418988</v>
      </c>
      <c r="K1093" s="2">
        <v>171.07749999999999</v>
      </c>
      <c r="L1093" s="2">
        <v>1093.5996299999999</v>
      </c>
      <c r="M1093" s="3">
        <f t="shared" ref="M1093:M1156" si="71">IF(K1093=0,"",(L1093/K1093-1))</f>
        <v>5.3924223232160866</v>
      </c>
    </row>
    <row r="1094" spans="1:13" x14ac:dyDescent="0.2">
      <c r="A1094" s="1" t="s">
        <v>2</v>
      </c>
      <c r="B1094" s="1" t="s">
        <v>61</v>
      </c>
      <c r="C1094" s="2">
        <v>0</v>
      </c>
      <c r="D1094" s="2">
        <v>0</v>
      </c>
      <c r="E1094" s="3" t="str">
        <f t="shared" si="68"/>
        <v/>
      </c>
      <c r="F1094" s="2">
        <v>0</v>
      </c>
      <c r="G1094" s="2">
        <v>0</v>
      </c>
      <c r="H1094" s="3" t="str">
        <f t="shared" si="69"/>
        <v/>
      </c>
      <c r="I1094" s="2">
        <v>0</v>
      </c>
      <c r="J1094" s="3" t="str">
        <f t="shared" si="70"/>
        <v/>
      </c>
      <c r="K1094" s="2">
        <v>5.3360000000000003</v>
      </c>
      <c r="L1094" s="2">
        <v>0.61499999999999999</v>
      </c>
      <c r="M1094" s="3">
        <f t="shared" si="71"/>
        <v>-0.88474512743628186</v>
      </c>
    </row>
    <row r="1095" spans="1:13" x14ac:dyDescent="0.2">
      <c r="A1095" s="1" t="s">
        <v>26</v>
      </c>
      <c r="B1095" s="1" t="s">
        <v>61</v>
      </c>
      <c r="C1095" s="2">
        <v>0</v>
      </c>
      <c r="D1095" s="2">
        <v>0</v>
      </c>
      <c r="E1095" s="3" t="str">
        <f t="shared" si="68"/>
        <v/>
      </c>
      <c r="F1095" s="2">
        <v>0</v>
      </c>
      <c r="G1095" s="2">
        <v>0</v>
      </c>
      <c r="H1095" s="3" t="str">
        <f t="shared" si="69"/>
        <v/>
      </c>
      <c r="I1095" s="2">
        <v>0</v>
      </c>
      <c r="J1095" s="3" t="str">
        <f t="shared" si="70"/>
        <v/>
      </c>
      <c r="K1095" s="2">
        <v>0</v>
      </c>
      <c r="L1095" s="2">
        <v>7.4381399999999998</v>
      </c>
      <c r="M1095" s="3" t="str">
        <f t="shared" si="71"/>
        <v/>
      </c>
    </row>
    <row r="1096" spans="1:13" x14ac:dyDescent="0.2">
      <c r="A1096" s="6" t="s">
        <v>0</v>
      </c>
      <c r="B1096" s="6" t="s">
        <v>61</v>
      </c>
      <c r="C1096" s="5">
        <v>0</v>
      </c>
      <c r="D1096" s="5">
        <v>0</v>
      </c>
      <c r="E1096" s="4" t="str">
        <f t="shared" si="68"/>
        <v/>
      </c>
      <c r="F1096" s="5">
        <v>415.47919000000002</v>
      </c>
      <c r="G1096" s="5">
        <v>329.09082999999998</v>
      </c>
      <c r="H1096" s="4">
        <f t="shared" si="69"/>
        <v>-0.20792463757330426</v>
      </c>
      <c r="I1096" s="5">
        <v>445.9846</v>
      </c>
      <c r="J1096" s="4">
        <f t="shared" si="70"/>
        <v>-0.26210270489160392</v>
      </c>
      <c r="K1096" s="5">
        <v>4813.1229400000002</v>
      </c>
      <c r="L1096" s="5">
        <v>6393.0702000000001</v>
      </c>
      <c r="M1096" s="4">
        <f t="shared" si="71"/>
        <v>0.32825823892210826</v>
      </c>
    </row>
    <row r="1097" spans="1:13" x14ac:dyDescent="0.2">
      <c r="A1097" s="1" t="s">
        <v>22</v>
      </c>
      <c r="B1097" s="1" t="s">
        <v>60</v>
      </c>
      <c r="C1097" s="2">
        <v>0</v>
      </c>
      <c r="D1097" s="2">
        <v>0</v>
      </c>
      <c r="E1097" s="3" t="str">
        <f t="shared" si="68"/>
        <v/>
      </c>
      <c r="F1097" s="2">
        <v>520.88099999999997</v>
      </c>
      <c r="G1097" s="2">
        <v>22.88092</v>
      </c>
      <c r="H1097" s="3">
        <f t="shared" si="69"/>
        <v>-0.95607265383072138</v>
      </c>
      <c r="I1097" s="2">
        <v>21.712900000000001</v>
      </c>
      <c r="J1097" s="3">
        <f t="shared" si="70"/>
        <v>5.3793827632421243E-2</v>
      </c>
      <c r="K1097" s="2">
        <v>1499.7412099999999</v>
      </c>
      <c r="L1097" s="2">
        <v>513.14588000000003</v>
      </c>
      <c r="M1097" s="3">
        <f t="shared" si="71"/>
        <v>-0.65784371558343713</v>
      </c>
    </row>
    <row r="1098" spans="1:13" x14ac:dyDescent="0.2">
      <c r="A1098" s="1" t="s">
        <v>21</v>
      </c>
      <c r="B1098" s="1" t="s">
        <v>60</v>
      </c>
      <c r="C1098" s="2">
        <v>0</v>
      </c>
      <c r="D1098" s="2">
        <v>0</v>
      </c>
      <c r="E1098" s="3" t="str">
        <f t="shared" si="68"/>
        <v/>
      </c>
      <c r="F1098" s="2">
        <v>63.730589999999999</v>
      </c>
      <c r="G1098" s="2">
        <v>66.75264</v>
      </c>
      <c r="H1098" s="3">
        <f t="shared" si="69"/>
        <v>4.7419143616903581E-2</v>
      </c>
      <c r="I1098" s="2">
        <v>115.20527</v>
      </c>
      <c r="J1098" s="3">
        <f t="shared" si="70"/>
        <v>-0.42057650661293533</v>
      </c>
      <c r="K1098" s="2">
        <v>957.65373999999997</v>
      </c>
      <c r="L1098" s="2">
        <v>1269.7264399999999</v>
      </c>
      <c r="M1098" s="3">
        <f t="shared" si="71"/>
        <v>0.32587216753312109</v>
      </c>
    </row>
    <row r="1099" spans="1:13" x14ac:dyDescent="0.2">
      <c r="A1099" s="1" t="s">
        <v>20</v>
      </c>
      <c r="B1099" s="1" t="s">
        <v>60</v>
      </c>
      <c r="C1099" s="2">
        <v>0</v>
      </c>
      <c r="D1099" s="2">
        <v>0</v>
      </c>
      <c r="E1099" s="3" t="str">
        <f t="shared" si="68"/>
        <v/>
      </c>
      <c r="F1099" s="2">
        <v>11.003780000000001</v>
      </c>
      <c r="G1099" s="2">
        <v>36.533279999999998</v>
      </c>
      <c r="H1099" s="3">
        <f t="shared" si="69"/>
        <v>2.3200663771903831</v>
      </c>
      <c r="I1099" s="2">
        <v>55.78481</v>
      </c>
      <c r="J1099" s="3">
        <f t="shared" si="70"/>
        <v>-0.34510344303404461</v>
      </c>
      <c r="K1099" s="2">
        <v>129.70779999999999</v>
      </c>
      <c r="L1099" s="2">
        <v>743.05418999999995</v>
      </c>
      <c r="M1099" s="3">
        <f t="shared" si="71"/>
        <v>4.7286777664874435</v>
      </c>
    </row>
    <row r="1100" spans="1:13" x14ac:dyDescent="0.2">
      <c r="A1100" s="1" t="s">
        <v>18</v>
      </c>
      <c r="B1100" s="1" t="s">
        <v>60</v>
      </c>
      <c r="C1100" s="2">
        <v>0</v>
      </c>
      <c r="D1100" s="2">
        <v>0</v>
      </c>
      <c r="E1100" s="3" t="str">
        <f t="shared" si="68"/>
        <v/>
      </c>
      <c r="F1100" s="2">
        <v>0</v>
      </c>
      <c r="G1100" s="2">
        <v>0.62570999999999999</v>
      </c>
      <c r="H1100" s="3" t="str">
        <f t="shared" si="69"/>
        <v/>
      </c>
      <c r="I1100" s="2">
        <v>0</v>
      </c>
      <c r="J1100" s="3" t="str">
        <f t="shared" si="70"/>
        <v/>
      </c>
      <c r="K1100" s="2">
        <v>0</v>
      </c>
      <c r="L1100" s="2">
        <v>0.62570999999999999</v>
      </c>
      <c r="M1100" s="3" t="str">
        <f t="shared" si="71"/>
        <v/>
      </c>
    </row>
    <row r="1101" spans="1:13" x14ac:dyDescent="0.2">
      <c r="A1101" s="1" t="s">
        <v>17</v>
      </c>
      <c r="B1101" s="1" t="s">
        <v>60</v>
      </c>
      <c r="C1101" s="2">
        <v>0</v>
      </c>
      <c r="D1101" s="2">
        <v>0</v>
      </c>
      <c r="E1101" s="3" t="str">
        <f t="shared" si="68"/>
        <v/>
      </c>
      <c r="F1101" s="2">
        <v>0.58343999999999996</v>
      </c>
      <c r="G1101" s="2">
        <v>4.2970600000000001</v>
      </c>
      <c r="H1101" s="3">
        <f t="shared" si="69"/>
        <v>6.3650418209241746</v>
      </c>
      <c r="I1101" s="2">
        <v>39.073340000000002</v>
      </c>
      <c r="J1101" s="3">
        <f t="shared" si="70"/>
        <v>-0.89002578228531271</v>
      </c>
      <c r="K1101" s="2">
        <v>173.65055000000001</v>
      </c>
      <c r="L1101" s="2">
        <v>172.15180000000001</v>
      </c>
      <c r="M1101" s="3">
        <f t="shared" si="71"/>
        <v>-8.6308393494866076E-3</v>
      </c>
    </row>
    <row r="1102" spans="1:13" x14ac:dyDescent="0.2">
      <c r="A1102" s="1" t="s">
        <v>16</v>
      </c>
      <c r="B1102" s="1" t="s">
        <v>60</v>
      </c>
      <c r="C1102" s="2">
        <v>0</v>
      </c>
      <c r="D1102" s="2">
        <v>0</v>
      </c>
      <c r="E1102" s="3" t="str">
        <f t="shared" si="68"/>
        <v/>
      </c>
      <c r="F1102" s="2">
        <v>8.0487400000000004</v>
      </c>
      <c r="G1102" s="2">
        <v>0</v>
      </c>
      <c r="H1102" s="3">
        <f t="shared" si="69"/>
        <v>-1</v>
      </c>
      <c r="I1102" s="2">
        <v>3.9575800000000001</v>
      </c>
      <c r="J1102" s="3">
        <f t="shared" si="70"/>
        <v>-1</v>
      </c>
      <c r="K1102" s="2">
        <v>8.0487400000000004</v>
      </c>
      <c r="L1102" s="2">
        <v>21.68186</v>
      </c>
      <c r="M1102" s="3">
        <f t="shared" si="71"/>
        <v>1.6938203992177656</v>
      </c>
    </row>
    <row r="1103" spans="1:13" x14ac:dyDescent="0.2">
      <c r="A1103" s="1" t="s">
        <v>14</v>
      </c>
      <c r="B1103" s="1" t="s">
        <v>60</v>
      </c>
      <c r="C1103" s="2">
        <v>0</v>
      </c>
      <c r="D1103" s="2">
        <v>0</v>
      </c>
      <c r="E1103" s="3" t="str">
        <f t="shared" si="68"/>
        <v/>
      </c>
      <c r="F1103" s="2">
        <v>0</v>
      </c>
      <c r="G1103" s="2">
        <v>1.175E-2</v>
      </c>
      <c r="H1103" s="3" t="str">
        <f t="shared" si="69"/>
        <v/>
      </c>
      <c r="I1103" s="2">
        <v>2.4740000000000002E-2</v>
      </c>
      <c r="J1103" s="3">
        <f t="shared" si="70"/>
        <v>-0.52506063055780117</v>
      </c>
      <c r="K1103" s="2">
        <v>0.13736999999999999</v>
      </c>
      <c r="L1103" s="2">
        <v>0.12969</v>
      </c>
      <c r="M1103" s="3">
        <f t="shared" si="71"/>
        <v>-5.5907403363179675E-2</v>
      </c>
    </row>
    <row r="1104" spans="1:13" x14ac:dyDescent="0.2">
      <c r="A1104" s="1" t="s">
        <v>13</v>
      </c>
      <c r="B1104" s="1" t="s">
        <v>60</v>
      </c>
      <c r="C1104" s="2">
        <v>0</v>
      </c>
      <c r="D1104" s="2">
        <v>0</v>
      </c>
      <c r="E1104" s="3" t="str">
        <f t="shared" si="68"/>
        <v/>
      </c>
      <c r="F1104" s="2">
        <v>476.28073999999998</v>
      </c>
      <c r="G1104" s="2">
        <v>214.00568999999999</v>
      </c>
      <c r="H1104" s="3">
        <f t="shared" si="69"/>
        <v>-0.55067322268794661</v>
      </c>
      <c r="I1104" s="2">
        <v>650.77536999999995</v>
      </c>
      <c r="J1104" s="3">
        <f t="shared" si="70"/>
        <v>-0.67115275121736706</v>
      </c>
      <c r="K1104" s="2">
        <v>47574.823199999999</v>
      </c>
      <c r="L1104" s="2">
        <v>2428.6827899999998</v>
      </c>
      <c r="M1104" s="3">
        <f t="shared" si="71"/>
        <v>-0.94895025085453177</v>
      </c>
    </row>
    <row r="1105" spans="1:13" x14ac:dyDescent="0.2">
      <c r="A1105" s="1" t="s">
        <v>12</v>
      </c>
      <c r="B1105" s="1" t="s">
        <v>60</v>
      </c>
      <c r="C1105" s="2">
        <v>0</v>
      </c>
      <c r="D1105" s="2">
        <v>0</v>
      </c>
      <c r="E1105" s="3" t="str">
        <f t="shared" si="68"/>
        <v/>
      </c>
      <c r="F1105" s="2">
        <v>3642.7076999999999</v>
      </c>
      <c r="G1105" s="2">
        <v>2888.9558999999999</v>
      </c>
      <c r="H1105" s="3">
        <f t="shared" si="69"/>
        <v>-0.20692074744289801</v>
      </c>
      <c r="I1105" s="2">
        <v>4314.9987199999996</v>
      </c>
      <c r="J1105" s="3">
        <f t="shared" si="70"/>
        <v>-0.33048510846371693</v>
      </c>
      <c r="K1105" s="2">
        <v>40755.983359999998</v>
      </c>
      <c r="L1105" s="2">
        <v>41120.309690000002</v>
      </c>
      <c r="M1105" s="3">
        <f t="shared" si="71"/>
        <v>8.9392108830226302E-3</v>
      </c>
    </row>
    <row r="1106" spans="1:13" x14ac:dyDescent="0.2">
      <c r="A1106" s="1" t="s">
        <v>11</v>
      </c>
      <c r="B1106" s="1" t="s">
        <v>60</v>
      </c>
      <c r="C1106" s="2">
        <v>0</v>
      </c>
      <c r="D1106" s="2">
        <v>0</v>
      </c>
      <c r="E1106" s="3" t="str">
        <f t="shared" si="68"/>
        <v/>
      </c>
      <c r="F1106" s="2">
        <v>2.99905</v>
      </c>
      <c r="G1106" s="2">
        <v>209.15110999999999</v>
      </c>
      <c r="H1106" s="3">
        <f t="shared" si="69"/>
        <v>68.739120721561818</v>
      </c>
      <c r="I1106" s="2">
        <v>25.161760000000001</v>
      </c>
      <c r="J1106" s="3">
        <f t="shared" si="70"/>
        <v>7.3122607480557793</v>
      </c>
      <c r="K1106" s="2">
        <v>122.52124000000001</v>
      </c>
      <c r="L1106" s="2">
        <v>421.9067</v>
      </c>
      <c r="M1106" s="3">
        <f t="shared" si="71"/>
        <v>2.4435392589888902</v>
      </c>
    </row>
    <row r="1107" spans="1:13" x14ac:dyDescent="0.2">
      <c r="A1107" s="1" t="s">
        <v>10</v>
      </c>
      <c r="B1107" s="1" t="s">
        <v>60</v>
      </c>
      <c r="C1107" s="2">
        <v>0</v>
      </c>
      <c r="D1107" s="2">
        <v>0</v>
      </c>
      <c r="E1107" s="3" t="str">
        <f t="shared" si="68"/>
        <v/>
      </c>
      <c r="F1107" s="2">
        <v>55.541159999999998</v>
      </c>
      <c r="G1107" s="2">
        <v>85.276660000000007</v>
      </c>
      <c r="H1107" s="3">
        <f t="shared" si="69"/>
        <v>0.53537772707664022</v>
      </c>
      <c r="I1107" s="2">
        <v>23.121120000000001</v>
      </c>
      <c r="J1107" s="3">
        <f t="shared" si="70"/>
        <v>2.6882581812645756</v>
      </c>
      <c r="K1107" s="2">
        <v>580.63852999999995</v>
      </c>
      <c r="L1107" s="2">
        <v>605.76265999999998</v>
      </c>
      <c r="M1107" s="3">
        <f t="shared" si="71"/>
        <v>4.3269829165487828E-2</v>
      </c>
    </row>
    <row r="1108" spans="1:13" x14ac:dyDescent="0.2">
      <c r="A1108" s="1" t="s">
        <v>28</v>
      </c>
      <c r="B1108" s="1" t="s">
        <v>60</v>
      </c>
      <c r="C1108" s="2">
        <v>0</v>
      </c>
      <c r="D1108" s="2">
        <v>0</v>
      </c>
      <c r="E1108" s="3" t="str">
        <f t="shared" si="68"/>
        <v/>
      </c>
      <c r="F1108" s="2">
        <v>7.9481299999999999</v>
      </c>
      <c r="G1108" s="2">
        <v>0</v>
      </c>
      <c r="H1108" s="3">
        <f t="shared" si="69"/>
        <v>-1</v>
      </c>
      <c r="I1108" s="2">
        <v>8.8197500000000009</v>
      </c>
      <c r="J1108" s="3">
        <f t="shared" si="70"/>
        <v>-1</v>
      </c>
      <c r="K1108" s="2">
        <v>31.06288</v>
      </c>
      <c r="L1108" s="2">
        <v>52.055639999999997</v>
      </c>
      <c r="M1108" s="3">
        <f t="shared" si="71"/>
        <v>0.67581499204194828</v>
      </c>
    </row>
    <row r="1109" spans="1:13" x14ac:dyDescent="0.2">
      <c r="A1109" s="1" t="s">
        <v>9</v>
      </c>
      <c r="B1109" s="1" t="s">
        <v>60</v>
      </c>
      <c r="C1109" s="2">
        <v>0</v>
      </c>
      <c r="D1109" s="2">
        <v>0</v>
      </c>
      <c r="E1109" s="3" t="str">
        <f t="shared" si="68"/>
        <v/>
      </c>
      <c r="F1109" s="2">
        <v>0</v>
      </c>
      <c r="G1109" s="2">
        <v>0</v>
      </c>
      <c r="H1109" s="3" t="str">
        <f t="shared" si="69"/>
        <v/>
      </c>
      <c r="I1109" s="2">
        <v>0</v>
      </c>
      <c r="J1109" s="3" t="str">
        <f t="shared" si="70"/>
        <v/>
      </c>
      <c r="K1109" s="2">
        <v>6.9559999999999997E-2</v>
      </c>
      <c r="L1109" s="2">
        <v>1.8919999999999999</v>
      </c>
      <c r="M1109" s="3">
        <f t="shared" si="71"/>
        <v>26.199539965497411</v>
      </c>
    </row>
    <row r="1110" spans="1:13" x14ac:dyDescent="0.2">
      <c r="A1110" s="1" t="s">
        <v>8</v>
      </c>
      <c r="B1110" s="1" t="s">
        <v>60</v>
      </c>
      <c r="C1110" s="2">
        <v>0</v>
      </c>
      <c r="D1110" s="2">
        <v>0</v>
      </c>
      <c r="E1110" s="3" t="str">
        <f t="shared" si="68"/>
        <v/>
      </c>
      <c r="F1110" s="2">
        <v>72.065039999999996</v>
      </c>
      <c r="G1110" s="2">
        <v>566.94938000000002</v>
      </c>
      <c r="H1110" s="3">
        <f t="shared" si="69"/>
        <v>6.8671902492526202</v>
      </c>
      <c r="I1110" s="2">
        <v>223.11425</v>
      </c>
      <c r="J1110" s="3">
        <f t="shared" si="70"/>
        <v>1.5410720292406244</v>
      </c>
      <c r="K1110" s="2">
        <v>1778.4507699999999</v>
      </c>
      <c r="L1110" s="2">
        <v>3218.6252899999999</v>
      </c>
      <c r="M1110" s="3">
        <f t="shared" si="71"/>
        <v>0.80979161430484803</v>
      </c>
    </row>
    <row r="1111" spans="1:13" x14ac:dyDescent="0.2">
      <c r="A1111" s="1" t="s">
        <v>7</v>
      </c>
      <c r="B1111" s="1" t="s">
        <v>60</v>
      </c>
      <c r="C1111" s="2">
        <v>0</v>
      </c>
      <c r="D1111" s="2">
        <v>0</v>
      </c>
      <c r="E1111" s="3" t="str">
        <f t="shared" si="68"/>
        <v/>
      </c>
      <c r="F1111" s="2">
        <v>0</v>
      </c>
      <c r="G1111" s="2">
        <v>6.0167999999999999</v>
      </c>
      <c r="H1111" s="3" t="str">
        <f t="shared" si="69"/>
        <v/>
      </c>
      <c r="I1111" s="2">
        <v>0.54300000000000004</v>
      </c>
      <c r="J1111" s="3">
        <f t="shared" si="70"/>
        <v>10.080662983425414</v>
      </c>
      <c r="K1111" s="2">
        <v>52.317079999999997</v>
      </c>
      <c r="L1111" s="2">
        <v>50.605600000000003</v>
      </c>
      <c r="M1111" s="3">
        <f t="shared" si="71"/>
        <v>-3.2713599459296971E-2</v>
      </c>
    </row>
    <row r="1112" spans="1:13" x14ac:dyDescent="0.2">
      <c r="A1112" s="1" t="s">
        <v>6</v>
      </c>
      <c r="B1112" s="1" t="s">
        <v>60</v>
      </c>
      <c r="C1112" s="2">
        <v>0</v>
      </c>
      <c r="D1112" s="2">
        <v>0</v>
      </c>
      <c r="E1112" s="3" t="str">
        <f t="shared" si="68"/>
        <v/>
      </c>
      <c r="F1112" s="2">
        <v>9.1282700000000006</v>
      </c>
      <c r="G1112" s="2">
        <v>84.589929999999995</v>
      </c>
      <c r="H1112" s="3">
        <f t="shared" si="69"/>
        <v>8.2668084971193867</v>
      </c>
      <c r="I1112" s="2">
        <v>39.220489999999998</v>
      </c>
      <c r="J1112" s="3">
        <f t="shared" si="70"/>
        <v>1.1567790203539019</v>
      </c>
      <c r="K1112" s="2">
        <v>499.58744999999999</v>
      </c>
      <c r="L1112" s="2">
        <v>576.56114000000002</v>
      </c>
      <c r="M1112" s="3">
        <f t="shared" si="71"/>
        <v>0.15407450687562307</v>
      </c>
    </row>
    <row r="1113" spans="1:13" x14ac:dyDescent="0.2">
      <c r="A1113" s="1" t="s">
        <v>4</v>
      </c>
      <c r="B1113" s="1" t="s">
        <v>60</v>
      </c>
      <c r="C1113" s="2">
        <v>0</v>
      </c>
      <c r="D1113" s="2">
        <v>0</v>
      </c>
      <c r="E1113" s="3" t="str">
        <f t="shared" si="68"/>
        <v/>
      </c>
      <c r="F1113" s="2">
        <v>38.233060000000002</v>
      </c>
      <c r="G1113" s="2">
        <v>109.11100999999999</v>
      </c>
      <c r="H1113" s="3">
        <f t="shared" si="69"/>
        <v>1.853839321257571</v>
      </c>
      <c r="I1113" s="2">
        <v>91.546840000000003</v>
      </c>
      <c r="J1113" s="3">
        <f t="shared" si="70"/>
        <v>0.19185992656873774</v>
      </c>
      <c r="K1113" s="2">
        <v>631.03089</v>
      </c>
      <c r="L1113" s="2">
        <v>1100.46714</v>
      </c>
      <c r="M1113" s="3">
        <f t="shared" si="71"/>
        <v>0.74391960431604232</v>
      </c>
    </row>
    <row r="1114" spans="1:13" x14ac:dyDescent="0.2">
      <c r="A1114" s="1" t="s">
        <v>24</v>
      </c>
      <c r="B1114" s="1" t="s">
        <v>60</v>
      </c>
      <c r="C1114" s="2">
        <v>0</v>
      </c>
      <c r="D1114" s="2">
        <v>0</v>
      </c>
      <c r="E1114" s="3" t="str">
        <f t="shared" si="68"/>
        <v/>
      </c>
      <c r="F1114" s="2">
        <v>0</v>
      </c>
      <c r="G1114" s="2">
        <v>0</v>
      </c>
      <c r="H1114" s="3" t="str">
        <f t="shared" si="69"/>
        <v/>
      </c>
      <c r="I1114" s="2">
        <v>0</v>
      </c>
      <c r="J1114" s="3" t="str">
        <f t="shared" si="70"/>
        <v/>
      </c>
      <c r="K1114" s="2">
        <v>0.34362999999999999</v>
      </c>
      <c r="L1114" s="2">
        <v>0</v>
      </c>
      <c r="M1114" s="3">
        <f t="shared" si="71"/>
        <v>-1</v>
      </c>
    </row>
    <row r="1115" spans="1:13" x14ac:dyDescent="0.2">
      <c r="A1115" s="1" t="s">
        <v>2</v>
      </c>
      <c r="B1115" s="1" t="s">
        <v>60</v>
      </c>
      <c r="C1115" s="2">
        <v>0</v>
      </c>
      <c r="D1115" s="2">
        <v>0</v>
      </c>
      <c r="E1115" s="3" t="str">
        <f t="shared" si="68"/>
        <v/>
      </c>
      <c r="F1115" s="2">
        <v>2487.5147499999998</v>
      </c>
      <c r="G1115" s="2">
        <v>2338.7805899999998</v>
      </c>
      <c r="H1115" s="3">
        <f t="shared" si="69"/>
        <v>-5.9792272588534368E-2</v>
      </c>
      <c r="I1115" s="2">
        <v>2778.2804999999998</v>
      </c>
      <c r="J1115" s="3">
        <f t="shared" si="70"/>
        <v>-0.15819133813162489</v>
      </c>
      <c r="K1115" s="2">
        <v>30023.122589999999</v>
      </c>
      <c r="L1115" s="2">
        <v>32476.205760000001</v>
      </c>
      <c r="M1115" s="3">
        <f t="shared" si="71"/>
        <v>8.1706463498139481E-2</v>
      </c>
    </row>
    <row r="1116" spans="1:13" x14ac:dyDescent="0.2">
      <c r="A1116" s="1" t="s">
        <v>34</v>
      </c>
      <c r="B1116" s="1" t="s">
        <v>60</v>
      </c>
      <c r="C1116" s="2">
        <v>0</v>
      </c>
      <c r="D1116" s="2">
        <v>0</v>
      </c>
      <c r="E1116" s="3" t="str">
        <f t="shared" si="68"/>
        <v/>
      </c>
      <c r="F1116" s="2">
        <v>607.12</v>
      </c>
      <c r="G1116" s="2">
        <v>0</v>
      </c>
      <c r="H1116" s="3">
        <f t="shared" si="69"/>
        <v>-1</v>
      </c>
      <c r="I1116" s="2">
        <v>0</v>
      </c>
      <c r="J1116" s="3" t="str">
        <f t="shared" si="70"/>
        <v/>
      </c>
      <c r="K1116" s="2">
        <v>834.4</v>
      </c>
      <c r="L1116" s="2">
        <v>319.98</v>
      </c>
      <c r="M1116" s="3">
        <f t="shared" si="71"/>
        <v>-0.61651486097794828</v>
      </c>
    </row>
    <row r="1117" spans="1:13" x14ac:dyDescent="0.2">
      <c r="A1117" s="1" t="s">
        <v>26</v>
      </c>
      <c r="B1117" s="1" t="s">
        <v>60</v>
      </c>
      <c r="C1117" s="2">
        <v>25.658850000000001</v>
      </c>
      <c r="D1117" s="2">
        <v>38.885100000000001</v>
      </c>
      <c r="E1117" s="3">
        <f t="shared" si="68"/>
        <v>0.51546542421036023</v>
      </c>
      <c r="F1117" s="2">
        <v>637.02278000000001</v>
      </c>
      <c r="G1117" s="2">
        <v>794.05841999999996</v>
      </c>
      <c r="H1117" s="3">
        <f t="shared" si="69"/>
        <v>0.24651495194567441</v>
      </c>
      <c r="I1117" s="2">
        <v>617.98</v>
      </c>
      <c r="J1117" s="3">
        <f t="shared" si="70"/>
        <v>0.2849257581151492</v>
      </c>
      <c r="K1117" s="2">
        <v>4702.5167700000002</v>
      </c>
      <c r="L1117" s="2">
        <v>6035.7781500000001</v>
      </c>
      <c r="M1117" s="3">
        <f t="shared" si="71"/>
        <v>0.28352081347282465</v>
      </c>
    </row>
    <row r="1118" spans="1:13" x14ac:dyDescent="0.2">
      <c r="A1118" s="6" t="s">
        <v>0</v>
      </c>
      <c r="B1118" s="6" t="s">
        <v>60</v>
      </c>
      <c r="C1118" s="5">
        <v>25.658850000000001</v>
      </c>
      <c r="D1118" s="5">
        <v>38.885100000000001</v>
      </c>
      <c r="E1118" s="4">
        <f t="shared" si="68"/>
        <v>0.51546542421036023</v>
      </c>
      <c r="F1118" s="5">
        <v>8640.8082300000005</v>
      </c>
      <c r="G1118" s="5">
        <v>7427.9968500000004</v>
      </c>
      <c r="H1118" s="4">
        <f t="shared" si="69"/>
        <v>-0.14035855763923144</v>
      </c>
      <c r="I1118" s="5">
        <v>9009.3204399999995</v>
      </c>
      <c r="J1118" s="4">
        <f t="shared" si="70"/>
        <v>-0.17552085093778713</v>
      </c>
      <c r="K1118" s="5">
        <v>130355.80736000001</v>
      </c>
      <c r="L1118" s="5">
        <v>91129.348129999998</v>
      </c>
      <c r="M1118" s="4">
        <f t="shared" si="71"/>
        <v>-0.30091838656385583</v>
      </c>
    </row>
    <row r="1119" spans="1:13" x14ac:dyDescent="0.2">
      <c r="A1119" s="1" t="s">
        <v>22</v>
      </c>
      <c r="B1119" s="1" t="s">
        <v>59</v>
      </c>
      <c r="C1119" s="2">
        <v>0</v>
      </c>
      <c r="D1119" s="2">
        <v>0</v>
      </c>
      <c r="E1119" s="3" t="str">
        <f t="shared" si="68"/>
        <v/>
      </c>
      <c r="F1119" s="2">
        <v>12.039300000000001</v>
      </c>
      <c r="G1119" s="2">
        <v>25.26728</v>
      </c>
      <c r="H1119" s="3">
        <f t="shared" si="69"/>
        <v>1.0987333150598455</v>
      </c>
      <c r="I1119" s="2">
        <v>2.78877</v>
      </c>
      <c r="J1119" s="3">
        <f t="shared" si="70"/>
        <v>8.0603671152515268</v>
      </c>
      <c r="K1119" s="2">
        <v>77.878699999999995</v>
      </c>
      <c r="L1119" s="2">
        <v>53.446170000000002</v>
      </c>
      <c r="M1119" s="3">
        <f t="shared" si="71"/>
        <v>-0.31372544739447361</v>
      </c>
    </row>
    <row r="1120" spans="1:13" x14ac:dyDescent="0.2">
      <c r="A1120" s="1" t="s">
        <v>21</v>
      </c>
      <c r="B1120" s="1" t="s">
        <v>59</v>
      </c>
      <c r="C1120" s="2">
        <v>0</v>
      </c>
      <c r="D1120" s="2">
        <v>0</v>
      </c>
      <c r="E1120" s="3" t="str">
        <f t="shared" si="68"/>
        <v/>
      </c>
      <c r="F1120" s="2">
        <v>0</v>
      </c>
      <c r="G1120" s="2">
        <v>0.35050999999999999</v>
      </c>
      <c r="H1120" s="3" t="str">
        <f t="shared" si="69"/>
        <v/>
      </c>
      <c r="I1120" s="2">
        <v>0</v>
      </c>
      <c r="J1120" s="3" t="str">
        <f t="shared" si="70"/>
        <v/>
      </c>
      <c r="K1120" s="2">
        <v>0</v>
      </c>
      <c r="L1120" s="2">
        <v>25.0517</v>
      </c>
      <c r="M1120" s="3" t="str">
        <f t="shared" si="71"/>
        <v/>
      </c>
    </row>
    <row r="1121" spans="1:13" x14ac:dyDescent="0.2">
      <c r="A1121" s="1" t="s">
        <v>20</v>
      </c>
      <c r="B1121" s="1" t="s">
        <v>59</v>
      </c>
      <c r="C1121" s="2">
        <v>0</v>
      </c>
      <c r="D1121" s="2">
        <v>0</v>
      </c>
      <c r="E1121" s="3" t="str">
        <f t="shared" si="68"/>
        <v/>
      </c>
      <c r="F1121" s="2">
        <v>339.59014999999999</v>
      </c>
      <c r="G1121" s="2">
        <v>857.57258999999999</v>
      </c>
      <c r="H1121" s="3">
        <f t="shared" si="69"/>
        <v>1.5253164439545728</v>
      </c>
      <c r="I1121" s="2">
        <v>833.09073000000001</v>
      </c>
      <c r="J1121" s="3">
        <f t="shared" si="70"/>
        <v>2.9386787199036535E-2</v>
      </c>
      <c r="K1121" s="2">
        <v>6201.5168899999999</v>
      </c>
      <c r="L1121" s="2">
        <v>10532.11916</v>
      </c>
      <c r="M1121" s="3">
        <f t="shared" si="71"/>
        <v>0.69831338796853637</v>
      </c>
    </row>
    <row r="1122" spans="1:13" x14ac:dyDescent="0.2">
      <c r="A1122" s="1" t="s">
        <v>19</v>
      </c>
      <c r="B1122" s="1" t="s">
        <v>59</v>
      </c>
      <c r="C1122" s="2">
        <v>0</v>
      </c>
      <c r="D1122" s="2">
        <v>0</v>
      </c>
      <c r="E1122" s="3" t="str">
        <f t="shared" si="68"/>
        <v/>
      </c>
      <c r="F1122" s="2">
        <v>0</v>
      </c>
      <c r="G1122" s="2">
        <v>0.11644</v>
      </c>
      <c r="H1122" s="3" t="str">
        <f t="shared" si="69"/>
        <v/>
      </c>
      <c r="I1122" s="2">
        <v>0</v>
      </c>
      <c r="J1122" s="3" t="str">
        <f t="shared" si="70"/>
        <v/>
      </c>
      <c r="K1122" s="2">
        <v>0</v>
      </c>
      <c r="L1122" s="2">
        <v>0.13894999999999999</v>
      </c>
      <c r="M1122" s="3" t="str">
        <f t="shared" si="71"/>
        <v/>
      </c>
    </row>
    <row r="1123" spans="1:13" x14ac:dyDescent="0.2">
      <c r="A1123" s="1" t="s">
        <v>18</v>
      </c>
      <c r="B1123" s="1" t="s">
        <v>59</v>
      </c>
      <c r="C1123" s="2">
        <v>0</v>
      </c>
      <c r="D1123" s="2">
        <v>0</v>
      </c>
      <c r="E1123" s="3" t="str">
        <f t="shared" si="68"/>
        <v/>
      </c>
      <c r="F1123" s="2">
        <v>4.2750000000000003E-2</v>
      </c>
      <c r="G1123" s="2">
        <v>5.8999999999999999E-3</v>
      </c>
      <c r="H1123" s="3">
        <f t="shared" si="69"/>
        <v>-0.8619883040935673</v>
      </c>
      <c r="I1123" s="2">
        <v>1.4869300000000001</v>
      </c>
      <c r="J1123" s="3">
        <f t="shared" si="70"/>
        <v>-0.99603209297007933</v>
      </c>
      <c r="K1123" s="2">
        <v>0.89281999999999995</v>
      </c>
      <c r="L1123" s="2">
        <v>1.9353499999999999</v>
      </c>
      <c r="M1123" s="3">
        <f t="shared" si="71"/>
        <v>1.1676821755785043</v>
      </c>
    </row>
    <row r="1124" spans="1:13" x14ac:dyDescent="0.2">
      <c r="A1124" s="1" t="s">
        <v>17</v>
      </c>
      <c r="B1124" s="1" t="s">
        <v>59</v>
      </c>
      <c r="C1124" s="2">
        <v>0</v>
      </c>
      <c r="D1124" s="2">
        <v>0</v>
      </c>
      <c r="E1124" s="3" t="str">
        <f t="shared" si="68"/>
        <v/>
      </c>
      <c r="F1124" s="2">
        <v>0</v>
      </c>
      <c r="G1124" s="2">
        <v>15.304320000000001</v>
      </c>
      <c r="H1124" s="3" t="str">
        <f t="shared" si="69"/>
        <v/>
      </c>
      <c r="I1124" s="2">
        <v>4.5274999999999999</v>
      </c>
      <c r="J1124" s="3">
        <f t="shared" si="70"/>
        <v>2.3803025952512424</v>
      </c>
      <c r="K1124" s="2">
        <v>197.57137</v>
      </c>
      <c r="L1124" s="2">
        <v>42.234549999999999</v>
      </c>
      <c r="M1124" s="3">
        <f t="shared" si="71"/>
        <v>-0.78623142614236063</v>
      </c>
    </row>
    <row r="1125" spans="1:13" x14ac:dyDescent="0.2">
      <c r="A1125" s="1" t="s">
        <v>16</v>
      </c>
      <c r="B1125" s="1" t="s">
        <v>59</v>
      </c>
      <c r="C1125" s="2">
        <v>0</v>
      </c>
      <c r="D1125" s="2">
        <v>0</v>
      </c>
      <c r="E1125" s="3" t="str">
        <f t="shared" si="68"/>
        <v/>
      </c>
      <c r="F1125" s="2">
        <v>0</v>
      </c>
      <c r="G1125" s="2">
        <v>20.469909999999999</v>
      </c>
      <c r="H1125" s="3" t="str">
        <f t="shared" si="69"/>
        <v/>
      </c>
      <c r="I1125" s="2">
        <v>0</v>
      </c>
      <c r="J1125" s="3" t="str">
        <f t="shared" si="70"/>
        <v/>
      </c>
      <c r="K1125" s="2">
        <v>14.084490000000001</v>
      </c>
      <c r="L1125" s="2">
        <v>49.214480000000002</v>
      </c>
      <c r="M1125" s="3">
        <f t="shared" si="71"/>
        <v>2.4942323080210929</v>
      </c>
    </row>
    <row r="1126" spans="1:13" x14ac:dyDescent="0.2">
      <c r="A1126" s="1" t="s">
        <v>14</v>
      </c>
      <c r="B1126" s="1" t="s">
        <v>59</v>
      </c>
      <c r="C1126" s="2">
        <v>0</v>
      </c>
      <c r="D1126" s="2">
        <v>0</v>
      </c>
      <c r="E1126" s="3" t="str">
        <f t="shared" si="68"/>
        <v/>
      </c>
      <c r="F1126" s="2">
        <v>0</v>
      </c>
      <c r="G1126" s="2">
        <v>0</v>
      </c>
      <c r="H1126" s="3" t="str">
        <f t="shared" si="69"/>
        <v/>
      </c>
      <c r="I1126" s="2">
        <v>0</v>
      </c>
      <c r="J1126" s="3" t="str">
        <f t="shared" si="70"/>
        <v/>
      </c>
      <c r="K1126" s="2">
        <v>29.708020000000001</v>
      </c>
      <c r="L1126" s="2">
        <v>0.40860000000000002</v>
      </c>
      <c r="M1126" s="3">
        <f t="shared" si="71"/>
        <v>-0.98624613824819019</v>
      </c>
    </row>
    <row r="1127" spans="1:13" x14ac:dyDescent="0.2">
      <c r="A1127" s="1" t="s">
        <v>13</v>
      </c>
      <c r="B1127" s="1" t="s">
        <v>59</v>
      </c>
      <c r="C1127" s="2">
        <v>0</v>
      </c>
      <c r="D1127" s="2">
        <v>0</v>
      </c>
      <c r="E1127" s="3" t="str">
        <f t="shared" si="68"/>
        <v/>
      </c>
      <c r="F1127" s="2">
        <v>0.47055000000000002</v>
      </c>
      <c r="G1127" s="2">
        <v>13.99155</v>
      </c>
      <c r="H1127" s="3">
        <f t="shared" si="69"/>
        <v>28.73445967484858</v>
      </c>
      <c r="I1127" s="2">
        <v>0.36024</v>
      </c>
      <c r="J1127" s="3">
        <f t="shared" si="70"/>
        <v>37.839523650899402</v>
      </c>
      <c r="K1127" s="2">
        <v>12.372339999999999</v>
      </c>
      <c r="L1127" s="2">
        <v>33.354880000000001</v>
      </c>
      <c r="M1127" s="3">
        <f t="shared" si="71"/>
        <v>1.6959233257411293</v>
      </c>
    </row>
    <row r="1128" spans="1:13" x14ac:dyDescent="0.2">
      <c r="A1128" s="1" t="s">
        <v>12</v>
      </c>
      <c r="B1128" s="1" t="s">
        <v>59</v>
      </c>
      <c r="C1128" s="2">
        <v>0</v>
      </c>
      <c r="D1128" s="2">
        <v>0</v>
      </c>
      <c r="E1128" s="3" t="str">
        <f t="shared" si="68"/>
        <v/>
      </c>
      <c r="F1128" s="2">
        <v>524.70078000000001</v>
      </c>
      <c r="G1128" s="2">
        <v>152.12138999999999</v>
      </c>
      <c r="H1128" s="3">
        <f t="shared" si="69"/>
        <v>-0.71007973344350661</v>
      </c>
      <c r="I1128" s="2">
        <v>379.27321000000001</v>
      </c>
      <c r="J1128" s="3">
        <f t="shared" si="70"/>
        <v>-0.59891343235131211</v>
      </c>
      <c r="K1128" s="2">
        <v>3464.5460699999999</v>
      </c>
      <c r="L1128" s="2">
        <v>1882.6905999999999</v>
      </c>
      <c r="M1128" s="3">
        <f t="shared" si="71"/>
        <v>-0.45658375961500786</v>
      </c>
    </row>
    <row r="1129" spans="1:13" x14ac:dyDescent="0.2">
      <c r="A1129" s="1" t="s">
        <v>11</v>
      </c>
      <c r="B1129" s="1" t="s">
        <v>59</v>
      </c>
      <c r="C1129" s="2">
        <v>0</v>
      </c>
      <c r="D1129" s="2">
        <v>0</v>
      </c>
      <c r="E1129" s="3" t="str">
        <f t="shared" si="68"/>
        <v/>
      </c>
      <c r="F1129" s="2">
        <v>0</v>
      </c>
      <c r="G1129" s="2">
        <v>0</v>
      </c>
      <c r="H1129" s="3" t="str">
        <f t="shared" si="69"/>
        <v/>
      </c>
      <c r="I1129" s="2">
        <v>94.849720000000005</v>
      </c>
      <c r="J1129" s="3">
        <f t="shared" si="70"/>
        <v>-1</v>
      </c>
      <c r="K1129" s="2">
        <v>456.90122000000002</v>
      </c>
      <c r="L1129" s="2">
        <v>512.55871999999999</v>
      </c>
      <c r="M1129" s="3">
        <f t="shared" si="71"/>
        <v>0.1218151704650734</v>
      </c>
    </row>
    <row r="1130" spans="1:13" x14ac:dyDescent="0.2">
      <c r="A1130" s="1" t="s">
        <v>10</v>
      </c>
      <c r="B1130" s="1" t="s">
        <v>59</v>
      </c>
      <c r="C1130" s="2">
        <v>0</v>
      </c>
      <c r="D1130" s="2">
        <v>0</v>
      </c>
      <c r="E1130" s="3" t="str">
        <f t="shared" si="68"/>
        <v/>
      </c>
      <c r="F1130" s="2">
        <v>13.91686</v>
      </c>
      <c r="G1130" s="2">
        <v>42.123019999999997</v>
      </c>
      <c r="H1130" s="3">
        <f t="shared" si="69"/>
        <v>2.0267617839081513</v>
      </c>
      <c r="I1130" s="2">
        <v>18.330349999999999</v>
      </c>
      <c r="J1130" s="3">
        <f t="shared" si="70"/>
        <v>1.2979932188965293</v>
      </c>
      <c r="K1130" s="2">
        <v>336.55948999999998</v>
      </c>
      <c r="L1130" s="2">
        <v>372.41307999999998</v>
      </c>
      <c r="M1130" s="3">
        <f t="shared" si="71"/>
        <v>0.10652972525005899</v>
      </c>
    </row>
    <row r="1131" spans="1:13" x14ac:dyDescent="0.2">
      <c r="A1131" s="1" t="s">
        <v>28</v>
      </c>
      <c r="B1131" s="1" t="s">
        <v>59</v>
      </c>
      <c r="C1131" s="2">
        <v>0</v>
      </c>
      <c r="D1131" s="2">
        <v>0</v>
      </c>
      <c r="E1131" s="3" t="str">
        <f t="shared" si="68"/>
        <v/>
      </c>
      <c r="F1131" s="2">
        <v>27.276450000000001</v>
      </c>
      <c r="G1131" s="2">
        <v>67.745159999999998</v>
      </c>
      <c r="H1131" s="3">
        <f t="shared" si="69"/>
        <v>1.4836501817501908</v>
      </c>
      <c r="I1131" s="2">
        <v>7.0586000000000002</v>
      </c>
      <c r="J1131" s="3">
        <f t="shared" si="70"/>
        <v>8.5975349219391948</v>
      </c>
      <c r="K1131" s="2">
        <v>124.44699</v>
      </c>
      <c r="L1131" s="2">
        <v>272.66496000000001</v>
      </c>
      <c r="M1131" s="3">
        <f t="shared" si="71"/>
        <v>1.1910128963344153</v>
      </c>
    </row>
    <row r="1132" spans="1:13" x14ac:dyDescent="0.2">
      <c r="A1132" s="1" t="s">
        <v>9</v>
      </c>
      <c r="B1132" s="1" t="s">
        <v>59</v>
      </c>
      <c r="C1132" s="2">
        <v>0</v>
      </c>
      <c r="D1132" s="2">
        <v>0</v>
      </c>
      <c r="E1132" s="3" t="str">
        <f t="shared" si="68"/>
        <v/>
      </c>
      <c r="F1132" s="2">
        <v>0.72404999999999997</v>
      </c>
      <c r="G1132" s="2">
        <v>8.7031500000000008</v>
      </c>
      <c r="H1132" s="3">
        <f t="shared" si="69"/>
        <v>11.020095297286101</v>
      </c>
      <c r="I1132" s="2">
        <v>0</v>
      </c>
      <c r="J1132" s="3" t="str">
        <f t="shared" si="70"/>
        <v/>
      </c>
      <c r="K1132" s="2">
        <v>98.840720000000005</v>
      </c>
      <c r="L1132" s="2">
        <v>131.62209999999999</v>
      </c>
      <c r="M1132" s="3">
        <f t="shared" si="71"/>
        <v>0.33165865242584203</v>
      </c>
    </row>
    <row r="1133" spans="1:13" x14ac:dyDescent="0.2">
      <c r="A1133" s="1" t="s">
        <v>8</v>
      </c>
      <c r="B1133" s="1" t="s">
        <v>59</v>
      </c>
      <c r="C1133" s="2">
        <v>0</v>
      </c>
      <c r="D1133" s="2">
        <v>0</v>
      </c>
      <c r="E1133" s="3" t="str">
        <f t="shared" si="68"/>
        <v/>
      </c>
      <c r="F1133" s="2">
        <v>250.52019999999999</v>
      </c>
      <c r="G1133" s="2">
        <v>80.073970000000003</v>
      </c>
      <c r="H1133" s="3">
        <f t="shared" si="69"/>
        <v>-0.68036920775250853</v>
      </c>
      <c r="I1133" s="2">
        <v>404.16714999999999</v>
      </c>
      <c r="J1133" s="3">
        <f t="shared" si="70"/>
        <v>-0.8018790740415197</v>
      </c>
      <c r="K1133" s="2">
        <v>813.81515999999999</v>
      </c>
      <c r="L1133" s="2">
        <v>1529.58437</v>
      </c>
      <c r="M1133" s="3">
        <f t="shared" si="71"/>
        <v>0.87952307253652062</v>
      </c>
    </row>
    <row r="1134" spans="1:13" x14ac:dyDescent="0.2">
      <c r="A1134" s="1" t="s">
        <v>7</v>
      </c>
      <c r="B1134" s="1" t="s">
        <v>59</v>
      </c>
      <c r="C1134" s="2">
        <v>0</v>
      </c>
      <c r="D1134" s="2">
        <v>0</v>
      </c>
      <c r="E1134" s="3" t="str">
        <f t="shared" si="68"/>
        <v/>
      </c>
      <c r="F1134" s="2">
        <v>418.04494</v>
      </c>
      <c r="G1134" s="2">
        <v>1196.3594399999999</v>
      </c>
      <c r="H1134" s="3">
        <f t="shared" si="69"/>
        <v>1.8617962461165058</v>
      </c>
      <c r="I1134" s="2">
        <v>720.91980999999998</v>
      </c>
      <c r="J1134" s="3">
        <f t="shared" si="70"/>
        <v>0.65949031141202785</v>
      </c>
      <c r="K1134" s="2">
        <v>6802.6874200000002</v>
      </c>
      <c r="L1134" s="2">
        <v>8445.9200400000009</v>
      </c>
      <c r="M1134" s="3">
        <f t="shared" si="71"/>
        <v>0.24155639066538215</v>
      </c>
    </row>
    <row r="1135" spans="1:13" x14ac:dyDescent="0.2">
      <c r="A1135" s="1" t="s">
        <v>6</v>
      </c>
      <c r="B1135" s="1" t="s">
        <v>59</v>
      </c>
      <c r="C1135" s="2">
        <v>0</v>
      </c>
      <c r="D1135" s="2">
        <v>0</v>
      </c>
      <c r="E1135" s="3" t="str">
        <f t="shared" si="68"/>
        <v/>
      </c>
      <c r="F1135" s="2">
        <v>10.434150000000001</v>
      </c>
      <c r="G1135" s="2">
        <v>0.24202000000000001</v>
      </c>
      <c r="H1135" s="3">
        <f t="shared" si="69"/>
        <v>-0.97680501047042645</v>
      </c>
      <c r="I1135" s="2">
        <v>4.1313700000000004</v>
      </c>
      <c r="J1135" s="3">
        <f t="shared" si="70"/>
        <v>-0.94141894819394056</v>
      </c>
      <c r="K1135" s="2">
        <v>55.923009999999998</v>
      </c>
      <c r="L1135" s="2">
        <v>1361.2915800000001</v>
      </c>
      <c r="M1135" s="3">
        <f t="shared" si="71"/>
        <v>23.342244453580022</v>
      </c>
    </row>
    <row r="1136" spans="1:13" x14ac:dyDescent="0.2">
      <c r="A1136" s="1" t="s">
        <v>4</v>
      </c>
      <c r="B1136" s="1" t="s">
        <v>59</v>
      </c>
      <c r="C1136" s="2">
        <v>0</v>
      </c>
      <c r="D1136" s="2">
        <v>0</v>
      </c>
      <c r="E1136" s="3" t="str">
        <f t="shared" si="68"/>
        <v/>
      </c>
      <c r="F1136" s="2">
        <v>10199.6672</v>
      </c>
      <c r="G1136" s="2">
        <v>13152.94169</v>
      </c>
      <c r="H1136" s="3">
        <f t="shared" si="69"/>
        <v>0.28954616185908488</v>
      </c>
      <c r="I1136" s="2">
        <v>11670.991410000001</v>
      </c>
      <c r="J1136" s="3">
        <f t="shared" si="70"/>
        <v>0.12697724023087087</v>
      </c>
      <c r="K1136" s="2">
        <v>146292.60850999999</v>
      </c>
      <c r="L1136" s="2">
        <v>161559.64783</v>
      </c>
      <c r="M1136" s="3">
        <f t="shared" si="71"/>
        <v>0.10435960829118995</v>
      </c>
    </row>
    <row r="1137" spans="1:13" x14ac:dyDescent="0.2">
      <c r="A1137" s="1" t="s">
        <v>24</v>
      </c>
      <c r="B1137" s="1" t="s">
        <v>59</v>
      </c>
      <c r="C1137" s="2">
        <v>0</v>
      </c>
      <c r="D1137" s="2">
        <v>0</v>
      </c>
      <c r="E1137" s="3" t="str">
        <f t="shared" si="68"/>
        <v/>
      </c>
      <c r="F1137" s="2">
        <v>0</v>
      </c>
      <c r="G1137" s="2">
        <v>0</v>
      </c>
      <c r="H1137" s="3" t="str">
        <f t="shared" si="69"/>
        <v/>
      </c>
      <c r="I1137" s="2">
        <v>0</v>
      </c>
      <c r="J1137" s="3" t="str">
        <f t="shared" si="70"/>
        <v/>
      </c>
      <c r="K1137" s="2">
        <v>7.3949999999999996</v>
      </c>
      <c r="L1137" s="2">
        <v>0</v>
      </c>
      <c r="M1137" s="3">
        <f t="shared" si="71"/>
        <v>-1</v>
      </c>
    </row>
    <row r="1138" spans="1:13" x14ac:dyDescent="0.2">
      <c r="A1138" s="1" t="s">
        <v>3</v>
      </c>
      <c r="B1138" s="1" t="s">
        <v>59</v>
      </c>
      <c r="C1138" s="2">
        <v>0</v>
      </c>
      <c r="D1138" s="2">
        <v>0</v>
      </c>
      <c r="E1138" s="3" t="str">
        <f t="shared" si="68"/>
        <v/>
      </c>
      <c r="F1138" s="2">
        <v>0</v>
      </c>
      <c r="G1138" s="2">
        <v>74.5</v>
      </c>
      <c r="H1138" s="3" t="str">
        <f t="shared" si="69"/>
        <v/>
      </c>
      <c r="I1138" s="2">
        <v>310.57</v>
      </c>
      <c r="J1138" s="3">
        <f t="shared" si="70"/>
        <v>-0.76011849180539004</v>
      </c>
      <c r="K1138" s="2">
        <v>1976.88634</v>
      </c>
      <c r="L1138" s="2">
        <v>2187.4631300000001</v>
      </c>
      <c r="M1138" s="3">
        <f t="shared" si="71"/>
        <v>0.10651942185001895</v>
      </c>
    </row>
    <row r="1139" spans="1:13" x14ac:dyDescent="0.2">
      <c r="A1139" s="1" t="s">
        <v>2</v>
      </c>
      <c r="B1139" s="1" t="s">
        <v>59</v>
      </c>
      <c r="C1139" s="2">
        <v>0</v>
      </c>
      <c r="D1139" s="2">
        <v>0</v>
      </c>
      <c r="E1139" s="3" t="str">
        <f t="shared" si="68"/>
        <v/>
      </c>
      <c r="F1139" s="2">
        <v>0</v>
      </c>
      <c r="G1139" s="2">
        <v>11.719720000000001</v>
      </c>
      <c r="H1139" s="3" t="str">
        <f t="shared" si="69"/>
        <v/>
      </c>
      <c r="I1139" s="2">
        <v>11.58615</v>
      </c>
      <c r="J1139" s="3">
        <f t="shared" si="70"/>
        <v>1.1528419708013438E-2</v>
      </c>
      <c r="K1139" s="2">
        <v>53.529989999999998</v>
      </c>
      <c r="L1139" s="2">
        <v>107.36767</v>
      </c>
      <c r="M1139" s="3">
        <f t="shared" si="71"/>
        <v>1.0057479928540993</v>
      </c>
    </row>
    <row r="1140" spans="1:13" x14ac:dyDescent="0.2">
      <c r="A1140" s="1" t="s">
        <v>26</v>
      </c>
      <c r="B1140" s="1" t="s">
        <v>59</v>
      </c>
      <c r="C1140" s="2">
        <v>0</v>
      </c>
      <c r="D1140" s="2">
        <v>0</v>
      </c>
      <c r="E1140" s="3" t="str">
        <f t="shared" si="68"/>
        <v/>
      </c>
      <c r="F1140" s="2">
        <v>0</v>
      </c>
      <c r="G1140" s="2">
        <v>10.56245</v>
      </c>
      <c r="H1140" s="3" t="str">
        <f t="shared" si="69"/>
        <v/>
      </c>
      <c r="I1140" s="2">
        <v>0</v>
      </c>
      <c r="J1140" s="3" t="str">
        <f t="shared" si="70"/>
        <v/>
      </c>
      <c r="K1140" s="2">
        <v>41.465240000000001</v>
      </c>
      <c r="L1140" s="2">
        <v>28.123169999999998</v>
      </c>
      <c r="M1140" s="3">
        <f t="shared" si="71"/>
        <v>-0.32176517005569005</v>
      </c>
    </row>
    <row r="1141" spans="1:13" x14ac:dyDescent="0.2">
      <c r="A1141" s="1" t="s">
        <v>30</v>
      </c>
      <c r="B1141" s="1" t="s">
        <v>59</v>
      </c>
      <c r="C1141" s="2">
        <v>0</v>
      </c>
      <c r="D1141" s="2">
        <v>0</v>
      </c>
      <c r="E1141" s="3" t="str">
        <f t="shared" si="68"/>
        <v/>
      </c>
      <c r="F1141" s="2">
        <v>0</v>
      </c>
      <c r="G1141" s="2">
        <v>0</v>
      </c>
      <c r="H1141" s="3" t="str">
        <f t="shared" si="69"/>
        <v/>
      </c>
      <c r="I1141" s="2">
        <v>0</v>
      </c>
      <c r="J1141" s="3" t="str">
        <f t="shared" si="70"/>
        <v/>
      </c>
      <c r="K1141" s="2">
        <v>0</v>
      </c>
      <c r="L1141" s="2">
        <v>27.079039999999999</v>
      </c>
      <c r="M1141" s="3" t="str">
        <f t="shared" si="71"/>
        <v/>
      </c>
    </row>
    <row r="1142" spans="1:13" x14ac:dyDescent="0.2">
      <c r="A1142" s="6" t="s">
        <v>0</v>
      </c>
      <c r="B1142" s="6" t="s">
        <v>59</v>
      </c>
      <c r="C1142" s="5">
        <v>0</v>
      </c>
      <c r="D1142" s="5">
        <v>0</v>
      </c>
      <c r="E1142" s="4" t="str">
        <f t="shared" si="68"/>
        <v/>
      </c>
      <c r="F1142" s="5">
        <v>11797.427379999999</v>
      </c>
      <c r="G1142" s="5">
        <v>15730.17051</v>
      </c>
      <c r="H1142" s="4">
        <f t="shared" si="69"/>
        <v>0.33335599392348203</v>
      </c>
      <c r="I1142" s="5">
        <v>14464.131939999999</v>
      </c>
      <c r="J1142" s="4">
        <f t="shared" si="70"/>
        <v>8.7529523047201963E-2</v>
      </c>
      <c r="K1142" s="5">
        <v>167059.62979000001</v>
      </c>
      <c r="L1142" s="5">
        <v>189156.33012999999</v>
      </c>
      <c r="M1142" s="4">
        <f t="shared" si="71"/>
        <v>0.13226834255395103</v>
      </c>
    </row>
    <row r="1143" spans="1:13" x14ac:dyDescent="0.2">
      <c r="A1143" s="1" t="s">
        <v>22</v>
      </c>
      <c r="B1143" s="1" t="s">
        <v>58</v>
      </c>
      <c r="C1143" s="2">
        <v>0</v>
      </c>
      <c r="D1143" s="2">
        <v>0</v>
      </c>
      <c r="E1143" s="3" t="str">
        <f t="shared" si="68"/>
        <v/>
      </c>
      <c r="F1143" s="2">
        <v>37.710149999999999</v>
      </c>
      <c r="G1143" s="2">
        <v>71.795760000000001</v>
      </c>
      <c r="H1143" s="3">
        <f t="shared" si="69"/>
        <v>0.90388423275961527</v>
      </c>
      <c r="I1143" s="2">
        <v>44.397860000000001</v>
      </c>
      <c r="J1143" s="3">
        <f t="shared" si="70"/>
        <v>0.61709956290686074</v>
      </c>
      <c r="K1143" s="2">
        <v>428.22852999999998</v>
      </c>
      <c r="L1143" s="2">
        <v>467.07589999999999</v>
      </c>
      <c r="M1143" s="3">
        <f t="shared" si="71"/>
        <v>9.0716445258796741E-2</v>
      </c>
    </row>
    <row r="1144" spans="1:13" x14ac:dyDescent="0.2">
      <c r="A1144" s="1" t="s">
        <v>21</v>
      </c>
      <c r="B1144" s="1" t="s">
        <v>58</v>
      </c>
      <c r="C1144" s="2">
        <v>0</v>
      </c>
      <c r="D1144" s="2">
        <v>0</v>
      </c>
      <c r="E1144" s="3" t="str">
        <f t="shared" si="68"/>
        <v/>
      </c>
      <c r="F1144" s="2">
        <v>271.41145999999998</v>
      </c>
      <c r="G1144" s="2">
        <v>1190.7065700000001</v>
      </c>
      <c r="H1144" s="3">
        <f t="shared" si="69"/>
        <v>3.3870902503527311</v>
      </c>
      <c r="I1144" s="2">
        <v>80.42886</v>
      </c>
      <c r="J1144" s="3">
        <f t="shared" si="70"/>
        <v>13.804469067446686</v>
      </c>
      <c r="K1144" s="2">
        <v>12902.052180000001</v>
      </c>
      <c r="L1144" s="2">
        <v>18908.515670000001</v>
      </c>
      <c r="M1144" s="3">
        <f t="shared" si="71"/>
        <v>0.46554326445143857</v>
      </c>
    </row>
    <row r="1145" spans="1:13" x14ac:dyDescent="0.2">
      <c r="A1145" s="1" t="s">
        <v>20</v>
      </c>
      <c r="B1145" s="1" t="s">
        <v>58</v>
      </c>
      <c r="C1145" s="2">
        <v>62.376440000000002</v>
      </c>
      <c r="D1145" s="2">
        <v>0</v>
      </c>
      <c r="E1145" s="3">
        <f t="shared" si="68"/>
        <v>-1</v>
      </c>
      <c r="F1145" s="2">
        <v>11637.636780000001</v>
      </c>
      <c r="G1145" s="2">
        <v>14187.97263</v>
      </c>
      <c r="H1145" s="3">
        <f t="shared" si="69"/>
        <v>0.21914551022789341</v>
      </c>
      <c r="I1145" s="2">
        <v>12682.922909999999</v>
      </c>
      <c r="J1145" s="3">
        <f t="shared" si="70"/>
        <v>0.11866741843974515</v>
      </c>
      <c r="K1145" s="2">
        <v>97777.132939999996</v>
      </c>
      <c r="L1145" s="2">
        <v>131638.86483000001</v>
      </c>
      <c r="M1145" s="3">
        <f t="shared" si="71"/>
        <v>0.34631545098360506</v>
      </c>
    </row>
    <row r="1146" spans="1:13" x14ac:dyDescent="0.2">
      <c r="A1146" s="1" t="s">
        <v>19</v>
      </c>
      <c r="B1146" s="1" t="s">
        <v>58</v>
      </c>
      <c r="C1146" s="2">
        <v>0</v>
      </c>
      <c r="D1146" s="2">
        <v>0</v>
      </c>
      <c r="E1146" s="3" t="str">
        <f t="shared" si="68"/>
        <v/>
      </c>
      <c r="F1146" s="2">
        <v>7</v>
      </c>
      <c r="G1146" s="2">
        <v>2.4756399999999998</v>
      </c>
      <c r="H1146" s="3">
        <f t="shared" si="69"/>
        <v>-0.64633714285714294</v>
      </c>
      <c r="I1146" s="2">
        <v>0.95309999999999995</v>
      </c>
      <c r="J1146" s="3">
        <f t="shared" si="70"/>
        <v>1.597460917007659</v>
      </c>
      <c r="K1146" s="2">
        <v>28.462029999999999</v>
      </c>
      <c r="L1146" s="2">
        <v>20.750139999999998</v>
      </c>
      <c r="M1146" s="3">
        <f t="shared" si="71"/>
        <v>-0.2709536178550862</v>
      </c>
    </row>
    <row r="1147" spans="1:13" x14ac:dyDescent="0.2">
      <c r="A1147" s="1" t="s">
        <v>18</v>
      </c>
      <c r="B1147" s="1" t="s">
        <v>58</v>
      </c>
      <c r="C1147" s="2">
        <v>0</v>
      </c>
      <c r="D1147" s="2">
        <v>0</v>
      </c>
      <c r="E1147" s="3" t="str">
        <f t="shared" si="68"/>
        <v/>
      </c>
      <c r="F1147" s="2">
        <v>0</v>
      </c>
      <c r="G1147" s="2">
        <v>0</v>
      </c>
      <c r="H1147" s="3" t="str">
        <f t="shared" si="69"/>
        <v/>
      </c>
      <c r="I1147" s="2">
        <v>0</v>
      </c>
      <c r="J1147" s="3" t="str">
        <f t="shared" si="70"/>
        <v/>
      </c>
      <c r="K1147" s="2">
        <v>5.0964200000000002</v>
      </c>
      <c r="L1147" s="2">
        <v>0.14659</v>
      </c>
      <c r="M1147" s="3">
        <f t="shared" si="71"/>
        <v>-0.97123667201682751</v>
      </c>
    </row>
    <row r="1148" spans="1:13" x14ac:dyDescent="0.2">
      <c r="A1148" s="1" t="s">
        <v>17</v>
      </c>
      <c r="B1148" s="1" t="s">
        <v>58</v>
      </c>
      <c r="C1148" s="2">
        <v>0</v>
      </c>
      <c r="D1148" s="2">
        <v>0</v>
      </c>
      <c r="E1148" s="3" t="str">
        <f t="shared" si="68"/>
        <v/>
      </c>
      <c r="F1148" s="2">
        <v>23.394079999999999</v>
      </c>
      <c r="G1148" s="2">
        <v>111.29637</v>
      </c>
      <c r="H1148" s="3">
        <f t="shared" si="69"/>
        <v>3.7574587246004114</v>
      </c>
      <c r="I1148" s="2">
        <v>0.87549999999999994</v>
      </c>
      <c r="J1148" s="3">
        <f t="shared" si="70"/>
        <v>126.12320959451742</v>
      </c>
      <c r="K1148" s="2">
        <v>199.32689999999999</v>
      </c>
      <c r="L1148" s="2">
        <v>280.51447999999999</v>
      </c>
      <c r="M1148" s="3">
        <f t="shared" si="71"/>
        <v>0.40730869742117104</v>
      </c>
    </row>
    <row r="1149" spans="1:13" x14ac:dyDescent="0.2">
      <c r="A1149" s="1" t="s">
        <v>14</v>
      </c>
      <c r="B1149" s="1" t="s">
        <v>58</v>
      </c>
      <c r="C1149" s="2">
        <v>0</v>
      </c>
      <c r="D1149" s="2">
        <v>0</v>
      </c>
      <c r="E1149" s="3" t="str">
        <f t="shared" si="68"/>
        <v/>
      </c>
      <c r="F1149" s="2">
        <v>17.435880000000001</v>
      </c>
      <c r="G1149" s="2">
        <v>0</v>
      </c>
      <c r="H1149" s="3">
        <f t="shared" si="69"/>
        <v>-1</v>
      </c>
      <c r="I1149" s="2">
        <v>0</v>
      </c>
      <c r="J1149" s="3" t="str">
        <f t="shared" si="70"/>
        <v/>
      </c>
      <c r="K1149" s="2">
        <v>24.876570000000001</v>
      </c>
      <c r="L1149" s="2">
        <v>39.773029999999999</v>
      </c>
      <c r="M1149" s="3">
        <f t="shared" si="71"/>
        <v>0.5988148687700916</v>
      </c>
    </row>
    <row r="1150" spans="1:13" x14ac:dyDescent="0.2">
      <c r="A1150" s="1" t="s">
        <v>13</v>
      </c>
      <c r="B1150" s="1" t="s">
        <v>58</v>
      </c>
      <c r="C1150" s="2">
        <v>0</v>
      </c>
      <c r="D1150" s="2">
        <v>0</v>
      </c>
      <c r="E1150" s="3" t="str">
        <f t="shared" si="68"/>
        <v/>
      </c>
      <c r="F1150" s="2">
        <v>6540.1956799999998</v>
      </c>
      <c r="G1150" s="2">
        <v>6301.4269899999999</v>
      </c>
      <c r="H1150" s="3">
        <f t="shared" si="69"/>
        <v>-3.6507881672433351E-2</v>
      </c>
      <c r="I1150" s="2">
        <v>5350.0822500000004</v>
      </c>
      <c r="J1150" s="3">
        <f t="shared" si="70"/>
        <v>0.1778187129739921</v>
      </c>
      <c r="K1150" s="2">
        <v>61979.675539999997</v>
      </c>
      <c r="L1150" s="2">
        <v>60631.728999999999</v>
      </c>
      <c r="M1150" s="3">
        <f t="shared" si="71"/>
        <v>-2.1748202588283472E-2</v>
      </c>
    </row>
    <row r="1151" spans="1:13" x14ac:dyDescent="0.2">
      <c r="A1151" s="1" t="s">
        <v>12</v>
      </c>
      <c r="B1151" s="1" t="s">
        <v>58</v>
      </c>
      <c r="C1151" s="2">
        <v>6.625</v>
      </c>
      <c r="D1151" s="2">
        <v>0</v>
      </c>
      <c r="E1151" s="3">
        <f t="shared" si="68"/>
        <v>-1</v>
      </c>
      <c r="F1151" s="2">
        <v>1417.9044799999999</v>
      </c>
      <c r="G1151" s="2">
        <v>1883.4157</v>
      </c>
      <c r="H1151" s="3">
        <f t="shared" si="69"/>
        <v>0.32830929485461535</v>
      </c>
      <c r="I1151" s="2">
        <v>2472.0926800000002</v>
      </c>
      <c r="J1151" s="3">
        <f t="shared" si="70"/>
        <v>-0.2381290089819772</v>
      </c>
      <c r="K1151" s="2">
        <v>22638.687450000001</v>
      </c>
      <c r="L1151" s="2">
        <v>22827.127349999999</v>
      </c>
      <c r="M1151" s="3">
        <f t="shared" si="71"/>
        <v>8.3237997086265114E-3</v>
      </c>
    </row>
    <row r="1152" spans="1:13" x14ac:dyDescent="0.2">
      <c r="A1152" s="1" t="s">
        <v>11</v>
      </c>
      <c r="B1152" s="1" t="s">
        <v>58</v>
      </c>
      <c r="C1152" s="2">
        <v>0</v>
      </c>
      <c r="D1152" s="2">
        <v>0</v>
      </c>
      <c r="E1152" s="3" t="str">
        <f t="shared" si="68"/>
        <v/>
      </c>
      <c r="F1152" s="2">
        <v>534.25233000000003</v>
      </c>
      <c r="G1152" s="2">
        <v>1435.59573</v>
      </c>
      <c r="H1152" s="3">
        <f t="shared" si="69"/>
        <v>1.6871117810567151</v>
      </c>
      <c r="I1152" s="2">
        <v>2333.6183900000001</v>
      </c>
      <c r="J1152" s="3">
        <f t="shared" si="70"/>
        <v>-0.3848198419451091</v>
      </c>
      <c r="K1152" s="2">
        <v>9068.0453899999993</v>
      </c>
      <c r="L1152" s="2">
        <v>17114.560669999999</v>
      </c>
      <c r="M1152" s="3">
        <f t="shared" si="71"/>
        <v>0.88734836824631302</v>
      </c>
    </row>
    <row r="1153" spans="1:13" x14ac:dyDescent="0.2">
      <c r="A1153" s="1" t="s">
        <v>10</v>
      </c>
      <c r="B1153" s="1" t="s">
        <v>58</v>
      </c>
      <c r="C1153" s="2">
        <v>0</v>
      </c>
      <c r="D1153" s="2">
        <v>0</v>
      </c>
      <c r="E1153" s="3" t="str">
        <f t="shared" si="68"/>
        <v/>
      </c>
      <c r="F1153" s="2">
        <v>654.09571000000005</v>
      </c>
      <c r="G1153" s="2">
        <v>850.48572000000001</v>
      </c>
      <c r="H1153" s="3">
        <f t="shared" si="69"/>
        <v>0.30024659541032594</v>
      </c>
      <c r="I1153" s="2">
        <v>759.96078</v>
      </c>
      <c r="J1153" s="3">
        <f t="shared" si="70"/>
        <v>0.11911791026900098</v>
      </c>
      <c r="K1153" s="2">
        <v>7973.9005800000004</v>
      </c>
      <c r="L1153" s="2">
        <v>9371.1224399999992</v>
      </c>
      <c r="M1153" s="3">
        <f t="shared" si="71"/>
        <v>0.17522438936653995</v>
      </c>
    </row>
    <row r="1154" spans="1:13" x14ac:dyDescent="0.2">
      <c r="A1154" s="1" t="s">
        <v>28</v>
      </c>
      <c r="B1154" s="1" t="s">
        <v>58</v>
      </c>
      <c r="C1154" s="2">
        <v>0</v>
      </c>
      <c r="D1154" s="2">
        <v>0</v>
      </c>
      <c r="E1154" s="3" t="str">
        <f t="shared" si="68"/>
        <v/>
      </c>
      <c r="F1154" s="2">
        <v>0</v>
      </c>
      <c r="G1154" s="2">
        <v>2.41</v>
      </c>
      <c r="H1154" s="3" t="str">
        <f t="shared" si="69"/>
        <v/>
      </c>
      <c r="I1154" s="2">
        <v>0.13638</v>
      </c>
      <c r="J1154" s="3">
        <f t="shared" si="70"/>
        <v>16.671212787798797</v>
      </c>
      <c r="K1154" s="2">
        <v>70.805059999999997</v>
      </c>
      <c r="L1154" s="2">
        <v>22.652200000000001</v>
      </c>
      <c r="M1154" s="3">
        <f t="shared" si="71"/>
        <v>-0.68007653690287106</v>
      </c>
    </row>
    <row r="1155" spans="1:13" x14ac:dyDescent="0.2">
      <c r="A1155" s="1" t="s">
        <v>9</v>
      </c>
      <c r="B1155" s="1" t="s">
        <v>58</v>
      </c>
      <c r="C1155" s="2">
        <v>0</v>
      </c>
      <c r="D1155" s="2">
        <v>0</v>
      </c>
      <c r="E1155" s="3" t="str">
        <f t="shared" si="68"/>
        <v/>
      </c>
      <c r="F1155" s="2">
        <v>49.524999999999999</v>
      </c>
      <c r="G1155" s="2">
        <v>33.94811</v>
      </c>
      <c r="H1155" s="3">
        <f t="shared" si="69"/>
        <v>-0.31452579505300349</v>
      </c>
      <c r="I1155" s="2">
        <v>0</v>
      </c>
      <c r="J1155" s="3" t="str">
        <f t="shared" si="70"/>
        <v/>
      </c>
      <c r="K1155" s="2">
        <v>812.49527999999998</v>
      </c>
      <c r="L1155" s="2">
        <v>524.06501000000003</v>
      </c>
      <c r="M1155" s="3">
        <f t="shared" si="71"/>
        <v>-0.35499316377567136</v>
      </c>
    </row>
    <row r="1156" spans="1:13" x14ac:dyDescent="0.2">
      <c r="A1156" s="1" t="s">
        <v>8</v>
      </c>
      <c r="B1156" s="1" t="s">
        <v>58</v>
      </c>
      <c r="C1156" s="2">
        <v>0</v>
      </c>
      <c r="D1156" s="2">
        <v>0</v>
      </c>
      <c r="E1156" s="3" t="str">
        <f t="shared" si="68"/>
        <v/>
      </c>
      <c r="F1156" s="2">
        <v>464.71884</v>
      </c>
      <c r="G1156" s="2">
        <v>340.24414999999999</v>
      </c>
      <c r="H1156" s="3">
        <f t="shared" si="69"/>
        <v>-0.26784945925583736</v>
      </c>
      <c r="I1156" s="2">
        <v>741.84010000000001</v>
      </c>
      <c r="J1156" s="3">
        <f t="shared" si="70"/>
        <v>-0.54135109439352225</v>
      </c>
      <c r="K1156" s="2">
        <v>4690.2025299999996</v>
      </c>
      <c r="L1156" s="2">
        <v>12975.793879999999</v>
      </c>
      <c r="M1156" s="3">
        <f t="shared" si="71"/>
        <v>1.7665743210453644</v>
      </c>
    </row>
    <row r="1157" spans="1:13" x14ac:dyDescent="0.2">
      <c r="A1157" s="1" t="s">
        <v>7</v>
      </c>
      <c r="B1157" s="1" t="s">
        <v>58</v>
      </c>
      <c r="C1157" s="2">
        <v>0</v>
      </c>
      <c r="D1157" s="2">
        <v>0</v>
      </c>
      <c r="E1157" s="3" t="str">
        <f t="shared" ref="E1157:E1220" si="72">IF(C1157=0,"",(D1157/C1157-1))</f>
        <v/>
      </c>
      <c r="F1157" s="2">
        <v>109.25718000000001</v>
      </c>
      <c r="G1157" s="2">
        <v>18.2285</v>
      </c>
      <c r="H1157" s="3">
        <f t="shared" ref="H1157:H1220" si="73">IF(F1157=0,"",(G1157/F1157-1))</f>
        <v>-0.83315970630030911</v>
      </c>
      <c r="I1157" s="2">
        <v>109.8289</v>
      </c>
      <c r="J1157" s="3">
        <f t="shared" ref="J1157:J1220" si="74">IF(I1157=0,"",(G1157/I1157-1))</f>
        <v>-0.83402820204882322</v>
      </c>
      <c r="K1157" s="2">
        <v>413.01799</v>
      </c>
      <c r="L1157" s="2">
        <v>495.45562999999999</v>
      </c>
      <c r="M1157" s="3">
        <f t="shared" ref="M1157:M1220" si="75">IF(K1157=0,"",(L1157/K1157-1))</f>
        <v>0.19959818215182334</v>
      </c>
    </row>
    <row r="1158" spans="1:13" x14ac:dyDescent="0.2">
      <c r="A1158" s="1" t="s">
        <v>6</v>
      </c>
      <c r="B1158" s="1" t="s">
        <v>58</v>
      </c>
      <c r="C1158" s="2">
        <v>0</v>
      </c>
      <c r="D1158" s="2">
        <v>0</v>
      </c>
      <c r="E1158" s="3" t="str">
        <f t="shared" si="72"/>
        <v/>
      </c>
      <c r="F1158" s="2">
        <v>3116.46335</v>
      </c>
      <c r="G1158" s="2">
        <v>9979.0793300000005</v>
      </c>
      <c r="H1158" s="3">
        <f t="shared" si="73"/>
        <v>2.2020525221321794</v>
      </c>
      <c r="I1158" s="2">
        <v>7877.5428000000002</v>
      </c>
      <c r="J1158" s="3">
        <f t="shared" si="74"/>
        <v>0.26677564100318185</v>
      </c>
      <c r="K1158" s="2">
        <v>43458.880510000003</v>
      </c>
      <c r="L1158" s="2">
        <v>61622.065470000001</v>
      </c>
      <c r="M1158" s="3">
        <f t="shared" si="75"/>
        <v>0.41793954991133742</v>
      </c>
    </row>
    <row r="1159" spans="1:13" x14ac:dyDescent="0.2">
      <c r="A1159" s="1" t="s">
        <v>5</v>
      </c>
      <c r="B1159" s="1" t="s">
        <v>58</v>
      </c>
      <c r="C1159" s="2">
        <v>0</v>
      </c>
      <c r="D1159" s="2">
        <v>0</v>
      </c>
      <c r="E1159" s="3" t="str">
        <f t="shared" si="72"/>
        <v/>
      </c>
      <c r="F1159" s="2">
        <v>0</v>
      </c>
      <c r="G1159" s="2">
        <v>0</v>
      </c>
      <c r="H1159" s="3" t="str">
        <f t="shared" si="73"/>
        <v/>
      </c>
      <c r="I1159" s="2">
        <v>0</v>
      </c>
      <c r="J1159" s="3" t="str">
        <f t="shared" si="74"/>
        <v/>
      </c>
      <c r="K1159" s="2">
        <v>171.9025</v>
      </c>
      <c r="L1159" s="2">
        <v>120.77117</v>
      </c>
      <c r="M1159" s="3">
        <f t="shared" si="75"/>
        <v>-0.29744378354008816</v>
      </c>
    </row>
    <row r="1160" spans="1:13" x14ac:dyDescent="0.2">
      <c r="A1160" s="1" t="s">
        <v>4</v>
      </c>
      <c r="B1160" s="1" t="s">
        <v>58</v>
      </c>
      <c r="C1160" s="2">
        <v>0</v>
      </c>
      <c r="D1160" s="2">
        <v>0</v>
      </c>
      <c r="E1160" s="3" t="str">
        <f t="shared" si="72"/>
        <v/>
      </c>
      <c r="F1160" s="2">
        <v>0.44</v>
      </c>
      <c r="G1160" s="2">
        <v>79.362110000000001</v>
      </c>
      <c r="H1160" s="3">
        <f t="shared" si="73"/>
        <v>179.36843181818182</v>
      </c>
      <c r="I1160" s="2">
        <v>46.878999999999998</v>
      </c>
      <c r="J1160" s="3">
        <f t="shared" si="74"/>
        <v>0.69291388468184056</v>
      </c>
      <c r="K1160" s="2">
        <v>1.7724</v>
      </c>
      <c r="L1160" s="2">
        <v>211.11537000000001</v>
      </c>
      <c r="M1160" s="3">
        <f t="shared" si="75"/>
        <v>118.11271157752201</v>
      </c>
    </row>
    <row r="1161" spans="1:13" x14ac:dyDescent="0.2">
      <c r="A1161" s="1" t="s">
        <v>24</v>
      </c>
      <c r="B1161" s="1" t="s">
        <v>58</v>
      </c>
      <c r="C1161" s="2">
        <v>0</v>
      </c>
      <c r="D1161" s="2">
        <v>0</v>
      </c>
      <c r="E1161" s="3" t="str">
        <f t="shared" si="72"/>
        <v/>
      </c>
      <c r="F1161" s="2">
        <v>3.2</v>
      </c>
      <c r="G1161" s="2">
        <v>24.181950000000001</v>
      </c>
      <c r="H1161" s="3">
        <f t="shared" si="73"/>
        <v>6.5568593750000002</v>
      </c>
      <c r="I1161" s="2">
        <v>19.74419</v>
      </c>
      <c r="J1161" s="3">
        <f t="shared" si="74"/>
        <v>0.22476282896386235</v>
      </c>
      <c r="K1161" s="2">
        <v>408.49554000000001</v>
      </c>
      <c r="L1161" s="2">
        <v>306.84849000000003</v>
      </c>
      <c r="M1161" s="3">
        <f t="shared" si="75"/>
        <v>-0.24883270451373829</v>
      </c>
    </row>
    <row r="1162" spans="1:13" x14ac:dyDescent="0.2">
      <c r="A1162" s="1" t="s">
        <v>3</v>
      </c>
      <c r="B1162" s="1" t="s">
        <v>58</v>
      </c>
      <c r="C1162" s="2">
        <v>0</v>
      </c>
      <c r="D1162" s="2">
        <v>0</v>
      </c>
      <c r="E1162" s="3" t="str">
        <f t="shared" si="72"/>
        <v/>
      </c>
      <c r="F1162" s="2">
        <v>89.339439999999996</v>
      </c>
      <c r="G1162" s="2">
        <v>156.78004999999999</v>
      </c>
      <c r="H1162" s="3">
        <f t="shared" si="73"/>
        <v>0.7548805992068004</v>
      </c>
      <c r="I1162" s="2">
        <v>111.08293</v>
      </c>
      <c r="J1162" s="3">
        <f t="shared" si="74"/>
        <v>0.4113784179081339</v>
      </c>
      <c r="K1162" s="2">
        <v>269.66451999999998</v>
      </c>
      <c r="L1162" s="2">
        <v>537.94784000000004</v>
      </c>
      <c r="M1162" s="3">
        <f t="shared" si="75"/>
        <v>0.99487808036444725</v>
      </c>
    </row>
    <row r="1163" spans="1:13" x14ac:dyDescent="0.2">
      <c r="A1163" s="1" t="s">
        <v>27</v>
      </c>
      <c r="B1163" s="1" t="s">
        <v>58</v>
      </c>
      <c r="C1163" s="2">
        <v>0</v>
      </c>
      <c r="D1163" s="2">
        <v>0</v>
      </c>
      <c r="E1163" s="3" t="str">
        <f t="shared" si="72"/>
        <v/>
      </c>
      <c r="F1163" s="2">
        <v>0</v>
      </c>
      <c r="G1163" s="2">
        <v>0</v>
      </c>
      <c r="H1163" s="3" t="str">
        <f t="shared" si="73"/>
        <v/>
      </c>
      <c r="I1163" s="2">
        <v>0</v>
      </c>
      <c r="J1163" s="3" t="str">
        <f t="shared" si="74"/>
        <v/>
      </c>
      <c r="K1163" s="2">
        <v>0</v>
      </c>
      <c r="L1163" s="2">
        <v>16.428349999999998</v>
      </c>
      <c r="M1163" s="3" t="str">
        <f t="shared" si="75"/>
        <v/>
      </c>
    </row>
    <row r="1164" spans="1:13" x14ac:dyDescent="0.2">
      <c r="A1164" s="1" t="s">
        <v>2</v>
      </c>
      <c r="B1164" s="1" t="s">
        <v>58</v>
      </c>
      <c r="C1164" s="2">
        <v>823.11235999999997</v>
      </c>
      <c r="D1164" s="2">
        <v>0</v>
      </c>
      <c r="E1164" s="3">
        <f t="shared" si="72"/>
        <v>-1</v>
      </c>
      <c r="F1164" s="2">
        <v>43506.261200000001</v>
      </c>
      <c r="G1164" s="2">
        <v>45467.703739999997</v>
      </c>
      <c r="H1164" s="3">
        <f t="shared" si="73"/>
        <v>4.5084143888696193E-2</v>
      </c>
      <c r="I1164" s="2">
        <v>51409.257279999998</v>
      </c>
      <c r="J1164" s="3">
        <f t="shared" si="74"/>
        <v>-0.11557361172598524</v>
      </c>
      <c r="K1164" s="2">
        <v>605037.51136</v>
      </c>
      <c r="L1164" s="2">
        <v>609802.48429000005</v>
      </c>
      <c r="M1164" s="3">
        <f t="shared" si="75"/>
        <v>7.8755000153452048E-3</v>
      </c>
    </row>
    <row r="1165" spans="1:13" x14ac:dyDescent="0.2">
      <c r="A1165" s="1" t="s">
        <v>26</v>
      </c>
      <c r="B1165" s="1" t="s">
        <v>58</v>
      </c>
      <c r="C1165" s="2">
        <v>0</v>
      </c>
      <c r="D1165" s="2">
        <v>0</v>
      </c>
      <c r="E1165" s="3" t="str">
        <f t="shared" si="72"/>
        <v/>
      </c>
      <c r="F1165" s="2">
        <v>30.303750000000001</v>
      </c>
      <c r="G1165" s="2">
        <v>1.8436600000000001</v>
      </c>
      <c r="H1165" s="3">
        <f t="shared" si="73"/>
        <v>-0.9391606649342078</v>
      </c>
      <c r="I1165" s="2">
        <v>0.73290999999999995</v>
      </c>
      <c r="J1165" s="3">
        <f t="shared" si="74"/>
        <v>1.5155339673356893</v>
      </c>
      <c r="K1165" s="2">
        <v>84.506249999999994</v>
      </c>
      <c r="L1165" s="2">
        <v>104.96731</v>
      </c>
      <c r="M1165" s="3">
        <f t="shared" si="75"/>
        <v>0.24212481325345769</v>
      </c>
    </row>
    <row r="1166" spans="1:13" x14ac:dyDescent="0.2">
      <c r="A1166" s="1" t="s">
        <v>30</v>
      </c>
      <c r="B1166" s="1" t="s">
        <v>58</v>
      </c>
      <c r="C1166" s="2">
        <v>0</v>
      </c>
      <c r="D1166" s="2">
        <v>0</v>
      </c>
      <c r="E1166" s="3" t="str">
        <f t="shared" si="72"/>
        <v/>
      </c>
      <c r="F1166" s="2">
        <v>1.1541600000000001</v>
      </c>
      <c r="G1166" s="2">
        <v>0</v>
      </c>
      <c r="H1166" s="3">
        <f t="shared" si="73"/>
        <v>-1</v>
      </c>
      <c r="I1166" s="2">
        <v>0</v>
      </c>
      <c r="J1166" s="3" t="str">
        <f t="shared" si="74"/>
        <v/>
      </c>
      <c r="K1166" s="2">
        <v>5.99336</v>
      </c>
      <c r="L1166" s="2">
        <v>6.1425799999999997</v>
      </c>
      <c r="M1166" s="3">
        <f t="shared" si="75"/>
        <v>2.4897553292310137E-2</v>
      </c>
    </row>
    <row r="1167" spans="1:13" x14ac:dyDescent="0.2">
      <c r="A1167" s="6" t="s">
        <v>0</v>
      </c>
      <c r="B1167" s="6" t="s">
        <v>58</v>
      </c>
      <c r="C1167" s="5">
        <v>892.11379999999997</v>
      </c>
      <c r="D1167" s="5">
        <v>0</v>
      </c>
      <c r="E1167" s="4">
        <f t="shared" si="72"/>
        <v>-1</v>
      </c>
      <c r="F1167" s="5">
        <v>68511.699470000007</v>
      </c>
      <c r="G1167" s="5">
        <v>82138.952709999998</v>
      </c>
      <c r="H1167" s="4">
        <f t="shared" si="73"/>
        <v>0.19890403165326687</v>
      </c>
      <c r="I1167" s="5">
        <v>84042.376820000005</v>
      </c>
      <c r="J1167" s="4">
        <f t="shared" si="74"/>
        <v>-2.2648385041236008E-2</v>
      </c>
      <c r="K1167" s="5">
        <v>868450.73182999995</v>
      </c>
      <c r="L1167" s="5">
        <v>948046.91769000003</v>
      </c>
      <c r="M1167" s="4">
        <f t="shared" si="75"/>
        <v>9.1653081680609594E-2</v>
      </c>
    </row>
    <row r="1168" spans="1:13" x14ac:dyDescent="0.2">
      <c r="A1168" s="1" t="s">
        <v>22</v>
      </c>
      <c r="B1168" s="1" t="s">
        <v>57</v>
      </c>
      <c r="C1168" s="2">
        <v>111.74982</v>
      </c>
      <c r="D1168" s="2">
        <v>0</v>
      </c>
      <c r="E1168" s="3">
        <f t="shared" si="72"/>
        <v>-1</v>
      </c>
      <c r="F1168" s="2">
        <v>34225.189939999997</v>
      </c>
      <c r="G1168" s="2">
        <v>51069.62945</v>
      </c>
      <c r="H1168" s="3">
        <f t="shared" si="73"/>
        <v>0.49216496795284126</v>
      </c>
      <c r="I1168" s="2">
        <v>56767.625399999997</v>
      </c>
      <c r="J1168" s="3">
        <f t="shared" si="74"/>
        <v>-0.10037404083490165</v>
      </c>
      <c r="K1168" s="2">
        <v>335006.16259000002</v>
      </c>
      <c r="L1168" s="2">
        <v>592209.44961000001</v>
      </c>
      <c r="M1168" s="3">
        <f t="shared" si="75"/>
        <v>0.76775688253466634</v>
      </c>
    </row>
    <row r="1169" spans="1:13" x14ac:dyDescent="0.2">
      <c r="A1169" s="1" t="s">
        <v>21</v>
      </c>
      <c r="B1169" s="1" t="s">
        <v>57</v>
      </c>
      <c r="C1169" s="2">
        <v>3.5000000000000003E-2</v>
      </c>
      <c r="D1169" s="2">
        <v>0</v>
      </c>
      <c r="E1169" s="3">
        <f t="shared" si="72"/>
        <v>-1</v>
      </c>
      <c r="F1169" s="2">
        <v>7080.2491600000003</v>
      </c>
      <c r="G1169" s="2">
        <v>5047.8642</v>
      </c>
      <c r="H1169" s="3">
        <f t="shared" si="73"/>
        <v>-0.28704992071211233</v>
      </c>
      <c r="I1169" s="2">
        <v>8043.2030599999998</v>
      </c>
      <c r="J1169" s="3">
        <f t="shared" si="74"/>
        <v>-0.37240622145874303</v>
      </c>
      <c r="K1169" s="2">
        <v>84721.783049999998</v>
      </c>
      <c r="L1169" s="2">
        <v>82064.439060000004</v>
      </c>
      <c r="M1169" s="3">
        <f t="shared" si="75"/>
        <v>-3.1365534273891771E-2</v>
      </c>
    </row>
    <row r="1170" spans="1:13" x14ac:dyDescent="0.2">
      <c r="A1170" s="1" t="s">
        <v>20</v>
      </c>
      <c r="B1170" s="1" t="s">
        <v>57</v>
      </c>
      <c r="C1170" s="2">
        <v>100.30323</v>
      </c>
      <c r="D1170" s="2">
        <v>0</v>
      </c>
      <c r="E1170" s="3">
        <f t="shared" si="72"/>
        <v>-1</v>
      </c>
      <c r="F1170" s="2">
        <v>42273.367019999998</v>
      </c>
      <c r="G1170" s="2">
        <v>61864.446880000003</v>
      </c>
      <c r="H1170" s="3">
        <f t="shared" si="73"/>
        <v>0.46343788633470462</v>
      </c>
      <c r="I1170" s="2">
        <v>67538.354189999998</v>
      </c>
      <c r="J1170" s="3">
        <f t="shared" si="74"/>
        <v>-8.4010150647705562E-2</v>
      </c>
      <c r="K1170" s="2">
        <v>566366.85309999995</v>
      </c>
      <c r="L1170" s="2">
        <v>688134.11338999995</v>
      </c>
      <c r="M1170" s="3">
        <f t="shared" si="75"/>
        <v>0.21499715179924261</v>
      </c>
    </row>
    <row r="1171" spans="1:13" x14ac:dyDescent="0.2">
      <c r="A1171" s="1" t="s">
        <v>19</v>
      </c>
      <c r="B1171" s="1" t="s">
        <v>57</v>
      </c>
      <c r="C1171" s="2">
        <v>0</v>
      </c>
      <c r="D1171" s="2">
        <v>0</v>
      </c>
      <c r="E1171" s="3" t="str">
        <f t="shared" si="72"/>
        <v/>
      </c>
      <c r="F1171" s="2">
        <v>36.332819999999998</v>
      </c>
      <c r="G1171" s="2">
        <v>33.696359999999999</v>
      </c>
      <c r="H1171" s="3">
        <f t="shared" si="73"/>
        <v>-7.2564144484243198E-2</v>
      </c>
      <c r="I1171" s="2">
        <v>39.8962</v>
      </c>
      <c r="J1171" s="3">
        <f t="shared" si="74"/>
        <v>-0.15539926108250912</v>
      </c>
      <c r="K1171" s="2">
        <v>639.91231000000005</v>
      </c>
      <c r="L1171" s="2">
        <v>499.76548000000003</v>
      </c>
      <c r="M1171" s="3">
        <f t="shared" si="75"/>
        <v>-0.21900942958887604</v>
      </c>
    </row>
    <row r="1172" spans="1:13" x14ac:dyDescent="0.2">
      <c r="A1172" s="1" t="s">
        <v>18</v>
      </c>
      <c r="B1172" s="1" t="s">
        <v>57</v>
      </c>
      <c r="C1172" s="2">
        <v>0</v>
      </c>
      <c r="D1172" s="2">
        <v>0</v>
      </c>
      <c r="E1172" s="3" t="str">
        <f t="shared" si="72"/>
        <v/>
      </c>
      <c r="F1172" s="2">
        <v>3151.30566</v>
      </c>
      <c r="G1172" s="2">
        <v>8823.1169300000001</v>
      </c>
      <c r="H1172" s="3">
        <f t="shared" si="73"/>
        <v>1.7998289858052043</v>
      </c>
      <c r="I1172" s="2">
        <v>5294.5157799999997</v>
      </c>
      <c r="J1172" s="3">
        <f t="shared" si="74"/>
        <v>0.66646343058023727</v>
      </c>
      <c r="K1172" s="2">
        <v>33803.493049999997</v>
      </c>
      <c r="L1172" s="2">
        <v>49531.937469999997</v>
      </c>
      <c r="M1172" s="3">
        <f t="shared" si="75"/>
        <v>0.46529050701167107</v>
      </c>
    </row>
    <row r="1173" spans="1:13" x14ac:dyDescent="0.2">
      <c r="A1173" s="1" t="s">
        <v>17</v>
      </c>
      <c r="B1173" s="1" t="s">
        <v>57</v>
      </c>
      <c r="C1173" s="2">
        <v>0</v>
      </c>
      <c r="D1173" s="2">
        <v>0</v>
      </c>
      <c r="E1173" s="3" t="str">
        <f t="shared" si="72"/>
        <v/>
      </c>
      <c r="F1173" s="2">
        <v>64524.834089999997</v>
      </c>
      <c r="G1173" s="2">
        <v>56000.446779999998</v>
      </c>
      <c r="H1173" s="3">
        <f t="shared" si="73"/>
        <v>-0.13211017789073398</v>
      </c>
      <c r="I1173" s="2">
        <v>56928.300929999998</v>
      </c>
      <c r="J1173" s="3">
        <f t="shared" si="74"/>
        <v>-1.6298644695911468E-2</v>
      </c>
      <c r="K1173" s="2">
        <v>582725.7267</v>
      </c>
      <c r="L1173" s="2">
        <v>572439.65205999999</v>
      </c>
      <c r="M1173" s="3">
        <f t="shared" si="75"/>
        <v>-1.7651656978061481E-2</v>
      </c>
    </row>
    <row r="1174" spans="1:13" x14ac:dyDescent="0.2">
      <c r="A1174" s="1" t="s">
        <v>16</v>
      </c>
      <c r="B1174" s="1" t="s">
        <v>57</v>
      </c>
      <c r="C1174" s="2">
        <v>0</v>
      </c>
      <c r="D1174" s="2">
        <v>0</v>
      </c>
      <c r="E1174" s="3" t="str">
        <f t="shared" si="72"/>
        <v/>
      </c>
      <c r="F1174" s="2">
        <v>5.8855899999999997</v>
      </c>
      <c r="G1174" s="2">
        <v>0</v>
      </c>
      <c r="H1174" s="3">
        <f t="shared" si="73"/>
        <v>-1</v>
      </c>
      <c r="I1174" s="2">
        <v>0</v>
      </c>
      <c r="J1174" s="3" t="str">
        <f t="shared" si="74"/>
        <v/>
      </c>
      <c r="K1174" s="2">
        <v>17.994779999999999</v>
      </c>
      <c r="L1174" s="2">
        <v>11.37363</v>
      </c>
      <c r="M1174" s="3">
        <f t="shared" si="75"/>
        <v>-0.36794837169445804</v>
      </c>
    </row>
    <row r="1175" spans="1:13" x14ac:dyDescent="0.2">
      <c r="A1175" s="1" t="s">
        <v>15</v>
      </c>
      <c r="B1175" s="1" t="s">
        <v>57</v>
      </c>
      <c r="C1175" s="2">
        <v>0</v>
      </c>
      <c r="D1175" s="2">
        <v>0</v>
      </c>
      <c r="E1175" s="3" t="str">
        <f t="shared" si="72"/>
        <v/>
      </c>
      <c r="F1175" s="2">
        <v>724.72366999999997</v>
      </c>
      <c r="G1175" s="2">
        <v>1323.0197599999999</v>
      </c>
      <c r="H1175" s="3">
        <f t="shared" si="73"/>
        <v>0.82555064056345784</v>
      </c>
      <c r="I1175" s="2">
        <v>14.85094</v>
      </c>
      <c r="J1175" s="3">
        <f t="shared" si="74"/>
        <v>88.086600578818576</v>
      </c>
      <c r="K1175" s="2">
        <v>23821.67468</v>
      </c>
      <c r="L1175" s="2">
        <v>19500.017090000001</v>
      </c>
      <c r="M1175" s="3">
        <f t="shared" si="75"/>
        <v>-0.18141703503441509</v>
      </c>
    </row>
    <row r="1176" spans="1:13" x14ac:dyDescent="0.2">
      <c r="A1176" s="1" t="s">
        <v>14</v>
      </c>
      <c r="B1176" s="1" t="s">
        <v>57</v>
      </c>
      <c r="C1176" s="2">
        <v>0</v>
      </c>
      <c r="D1176" s="2">
        <v>0</v>
      </c>
      <c r="E1176" s="3" t="str">
        <f t="shared" si="72"/>
        <v/>
      </c>
      <c r="F1176" s="2">
        <v>376.11815000000001</v>
      </c>
      <c r="G1176" s="2">
        <v>442.21042</v>
      </c>
      <c r="H1176" s="3">
        <f t="shared" si="73"/>
        <v>0.1757220968996045</v>
      </c>
      <c r="I1176" s="2">
        <v>237.48374000000001</v>
      </c>
      <c r="J1176" s="3">
        <f t="shared" si="74"/>
        <v>0.86206609345128205</v>
      </c>
      <c r="K1176" s="2">
        <v>7434.1647599999997</v>
      </c>
      <c r="L1176" s="2">
        <v>5226.0281400000003</v>
      </c>
      <c r="M1176" s="3">
        <f t="shared" si="75"/>
        <v>-0.29702551547969724</v>
      </c>
    </row>
    <row r="1177" spans="1:13" x14ac:dyDescent="0.2">
      <c r="A1177" s="1" t="s">
        <v>13</v>
      </c>
      <c r="B1177" s="1" t="s">
        <v>57</v>
      </c>
      <c r="C1177" s="2">
        <v>0</v>
      </c>
      <c r="D1177" s="2">
        <v>0</v>
      </c>
      <c r="E1177" s="3" t="str">
        <f t="shared" si="72"/>
        <v/>
      </c>
      <c r="F1177" s="2">
        <v>1322.1653799999999</v>
      </c>
      <c r="G1177" s="2">
        <v>2874.6481199999998</v>
      </c>
      <c r="H1177" s="3">
        <f t="shared" si="73"/>
        <v>1.1741970887182056</v>
      </c>
      <c r="I1177" s="2">
        <v>1870.62906</v>
      </c>
      <c r="J1177" s="3">
        <f t="shared" si="74"/>
        <v>0.53672803522040868</v>
      </c>
      <c r="K1177" s="2">
        <v>25482.204020000001</v>
      </c>
      <c r="L1177" s="2">
        <v>21565.172009999998</v>
      </c>
      <c r="M1177" s="3">
        <f t="shared" si="75"/>
        <v>-0.15371637425576201</v>
      </c>
    </row>
    <row r="1178" spans="1:13" x14ac:dyDescent="0.2">
      <c r="A1178" s="1" t="s">
        <v>12</v>
      </c>
      <c r="B1178" s="1" t="s">
        <v>57</v>
      </c>
      <c r="C1178" s="2">
        <v>332.55461000000003</v>
      </c>
      <c r="D1178" s="2">
        <v>0</v>
      </c>
      <c r="E1178" s="3">
        <f t="shared" si="72"/>
        <v>-1</v>
      </c>
      <c r="F1178" s="2">
        <v>11214.753210000001</v>
      </c>
      <c r="G1178" s="2">
        <v>13850.168610000001</v>
      </c>
      <c r="H1178" s="3">
        <f t="shared" si="73"/>
        <v>0.23499539853004037</v>
      </c>
      <c r="I1178" s="2">
        <v>10361.24188</v>
      </c>
      <c r="J1178" s="3">
        <f t="shared" si="74"/>
        <v>0.33672862485090449</v>
      </c>
      <c r="K1178" s="2">
        <v>97464.976330000005</v>
      </c>
      <c r="L1178" s="2">
        <v>119711.01777000001</v>
      </c>
      <c r="M1178" s="3">
        <f t="shared" si="75"/>
        <v>0.22824651764833614</v>
      </c>
    </row>
    <row r="1179" spans="1:13" x14ac:dyDescent="0.2">
      <c r="A1179" s="1" t="s">
        <v>11</v>
      </c>
      <c r="B1179" s="1" t="s">
        <v>57</v>
      </c>
      <c r="C1179" s="2">
        <v>44.966700000000003</v>
      </c>
      <c r="D1179" s="2">
        <v>0</v>
      </c>
      <c r="E1179" s="3">
        <f t="shared" si="72"/>
        <v>-1</v>
      </c>
      <c r="F1179" s="2">
        <v>23430.914280000001</v>
      </c>
      <c r="G1179" s="2">
        <v>33759.812870000002</v>
      </c>
      <c r="H1179" s="3">
        <f t="shared" si="73"/>
        <v>0.4408235404973706</v>
      </c>
      <c r="I1179" s="2">
        <v>35520.79926</v>
      </c>
      <c r="J1179" s="3">
        <f t="shared" si="74"/>
        <v>-4.9576203989954881E-2</v>
      </c>
      <c r="K1179" s="2">
        <v>306771.19361999998</v>
      </c>
      <c r="L1179" s="2">
        <v>387273.23667999997</v>
      </c>
      <c r="M1179" s="3">
        <f t="shared" si="75"/>
        <v>0.26241721756873471</v>
      </c>
    </row>
    <row r="1180" spans="1:13" x14ac:dyDescent="0.2">
      <c r="A1180" s="1" t="s">
        <v>10</v>
      </c>
      <c r="B1180" s="1" t="s">
        <v>57</v>
      </c>
      <c r="C1180" s="2">
        <v>36.182940000000002</v>
      </c>
      <c r="D1180" s="2">
        <v>0</v>
      </c>
      <c r="E1180" s="3">
        <f t="shared" si="72"/>
        <v>-1</v>
      </c>
      <c r="F1180" s="2">
        <v>356224.69416000001</v>
      </c>
      <c r="G1180" s="2">
        <v>247667.01102000001</v>
      </c>
      <c r="H1180" s="3">
        <f t="shared" si="73"/>
        <v>-0.3047449683295701</v>
      </c>
      <c r="I1180" s="2">
        <v>264991.65065999998</v>
      </c>
      <c r="J1180" s="3">
        <f t="shared" si="74"/>
        <v>-6.5378058504298009E-2</v>
      </c>
      <c r="K1180" s="2">
        <v>3002846.4958899999</v>
      </c>
      <c r="L1180" s="2">
        <v>3783118.9327199999</v>
      </c>
      <c r="M1180" s="3">
        <f t="shared" si="75"/>
        <v>0.25984426373374725</v>
      </c>
    </row>
    <row r="1181" spans="1:13" x14ac:dyDescent="0.2">
      <c r="A1181" s="1" t="s">
        <v>28</v>
      </c>
      <c r="B1181" s="1" t="s">
        <v>57</v>
      </c>
      <c r="C1181" s="2">
        <v>0</v>
      </c>
      <c r="D1181" s="2">
        <v>0</v>
      </c>
      <c r="E1181" s="3" t="str">
        <f t="shared" si="72"/>
        <v/>
      </c>
      <c r="F1181" s="2">
        <v>23.656089999999999</v>
      </c>
      <c r="G1181" s="2">
        <v>0.88085999999999998</v>
      </c>
      <c r="H1181" s="3">
        <f t="shared" si="73"/>
        <v>-0.9627639225248128</v>
      </c>
      <c r="I1181" s="2">
        <v>31.79194</v>
      </c>
      <c r="J1181" s="3">
        <f t="shared" si="74"/>
        <v>-0.97229297740244858</v>
      </c>
      <c r="K1181" s="2">
        <v>425.10293999999999</v>
      </c>
      <c r="L1181" s="2">
        <v>406.80291999999997</v>
      </c>
      <c r="M1181" s="3">
        <f t="shared" si="75"/>
        <v>-4.3048443748707088E-2</v>
      </c>
    </row>
    <row r="1182" spans="1:13" x14ac:dyDescent="0.2">
      <c r="A1182" s="1" t="s">
        <v>9</v>
      </c>
      <c r="B1182" s="1" t="s">
        <v>57</v>
      </c>
      <c r="C1182" s="2">
        <v>0</v>
      </c>
      <c r="D1182" s="2">
        <v>0</v>
      </c>
      <c r="E1182" s="3" t="str">
        <f t="shared" si="72"/>
        <v/>
      </c>
      <c r="F1182" s="2">
        <v>833.31658000000004</v>
      </c>
      <c r="G1182" s="2">
        <v>2084.7624700000001</v>
      </c>
      <c r="H1182" s="3">
        <f t="shared" si="73"/>
        <v>1.5017652594887769</v>
      </c>
      <c r="I1182" s="2">
        <v>3107.9084699999999</v>
      </c>
      <c r="J1182" s="3">
        <f t="shared" si="74"/>
        <v>-0.32920724978750737</v>
      </c>
      <c r="K1182" s="2">
        <v>10738.166370000001</v>
      </c>
      <c r="L1182" s="2">
        <v>21889.763729999999</v>
      </c>
      <c r="M1182" s="3">
        <f t="shared" si="75"/>
        <v>1.0385010788392171</v>
      </c>
    </row>
    <row r="1183" spans="1:13" x14ac:dyDescent="0.2">
      <c r="A1183" s="1" t="s">
        <v>8</v>
      </c>
      <c r="B1183" s="1" t="s">
        <v>57</v>
      </c>
      <c r="C1183" s="2">
        <v>4.6327400000000001</v>
      </c>
      <c r="D1183" s="2">
        <v>0</v>
      </c>
      <c r="E1183" s="3">
        <f t="shared" si="72"/>
        <v>-1</v>
      </c>
      <c r="F1183" s="2">
        <v>22988.891220000001</v>
      </c>
      <c r="G1183" s="2">
        <v>30000.7212</v>
      </c>
      <c r="H1183" s="3">
        <f t="shared" si="73"/>
        <v>0.3050094897095259</v>
      </c>
      <c r="I1183" s="2">
        <v>32552.61823</v>
      </c>
      <c r="J1183" s="3">
        <f t="shared" si="74"/>
        <v>-7.839298860600441E-2</v>
      </c>
      <c r="K1183" s="2">
        <v>282951.46756000002</v>
      </c>
      <c r="L1183" s="2">
        <v>327139.67959000001</v>
      </c>
      <c r="M1183" s="3">
        <f t="shared" si="75"/>
        <v>0.15616887380387889</v>
      </c>
    </row>
    <row r="1184" spans="1:13" x14ac:dyDescent="0.2">
      <c r="A1184" s="1" t="s">
        <v>7</v>
      </c>
      <c r="B1184" s="1" t="s">
        <v>57</v>
      </c>
      <c r="C1184" s="2">
        <v>0</v>
      </c>
      <c r="D1184" s="2">
        <v>0</v>
      </c>
      <c r="E1184" s="3" t="str">
        <f t="shared" si="72"/>
        <v/>
      </c>
      <c r="F1184" s="2">
        <v>56.141719999999999</v>
      </c>
      <c r="G1184" s="2">
        <v>132.71306000000001</v>
      </c>
      <c r="H1184" s="3">
        <f t="shared" si="73"/>
        <v>1.3638937317916162</v>
      </c>
      <c r="I1184" s="2">
        <v>177.50019</v>
      </c>
      <c r="J1184" s="3">
        <f t="shared" si="74"/>
        <v>-0.25232158906421442</v>
      </c>
      <c r="K1184" s="2">
        <v>970.73289999999997</v>
      </c>
      <c r="L1184" s="2">
        <v>1298.8032000000001</v>
      </c>
      <c r="M1184" s="3">
        <f t="shared" si="75"/>
        <v>0.33796145160012614</v>
      </c>
    </row>
    <row r="1185" spans="1:13" x14ac:dyDescent="0.2">
      <c r="A1185" s="1" t="s">
        <v>6</v>
      </c>
      <c r="B1185" s="1" t="s">
        <v>57</v>
      </c>
      <c r="C1185" s="2">
        <v>18.189</v>
      </c>
      <c r="D1185" s="2">
        <v>0</v>
      </c>
      <c r="E1185" s="3">
        <f t="shared" si="72"/>
        <v>-1</v>
      </c>
      <c r="F1185" s="2">
        <v>9066.1067000000003</v>
      </c>
      <c r="G1185" s="2">
        <v>12697.18491</v>
      </c>
      <c r="H1185" s="3">
        <f t="shared" si="73"/>
        <v>0.40051130326979267</v>
      </c>
      <c r="I1185" s="2">
        <v>9825.0929699999997</v>
      </c>
      <c r="J1185" s="3">
        <f t="shared" si="74"/>
        <v>0.29232211326342283</v>
      </c>
      <c r="K1185" s="2">
        <v>130987.26084</v>
      </c>
      <c r="L1185" s="2">
        <v>131354.75683999999</v>
      </c>
      <c r="M1185" s="3">
        <f t="shared" si="75"/>
        <v>2.8055858076829754E-3</v>
      </c>
    </row>
    <row r="1186" spans="1:13" x14ac:dyDescent="0.2">
      <c r="A1186" s="1" t="s">
        <v>5</v>
      </c>
      <c r="B1186" s="1" t="s">
        <v>57</v>
      </c>
      <c r="C1186" s="2">
        <v>0</v>
      </c>
      <c r="D1186" s="2">
        <v>0</v>
      </c>
      <c r="E1186" s="3" t="str">
        <f t="shared" si="72"/>
        <v/>
      </c>
      <c r="F1186" s="2">
        <v>276.80878000000001</v>
      </c>
      <c r="G1186" s="2">
        <v>342.06079999999997</v>
      </c>
      <c r="H1186" s="3">
        <f t="shared" si="73"/>
        <v>0.23572958921317433</v>
      </c>
      <c r="I1186" s="2">
        <v>245.04891000000001</v>
      </c>
      <c r="J1186" s="3">
        <f t="shared" si="74"/>
        <v>0.3958878658142162</v>
      </c>
      <c r="K1186" s="2">
        <v>1518.4503099999999</v>
      </c>
      <c r="L1186" s="2">
        <v>2087.2164600000001</v>
      </c>
      <c r="M1186" s="3">
        <f t="shared" si="75"/>
        <v>0.37457014316128667</v>
      </c>
    </row>
    <row r="1187" spans="1:13" x14ac:dyDescent="0.2">
      <c r="A1187" s="1" t="s">
        <v>4</v>
      </c>
      <c r="B1187" s="1" t="s">
        <v>57</v>
      </c>
      <c r="C1187" s="2">
        <v>8280.6007900000004</v>
      </c>
      <c r="D1187" s="2">
        <v>0</v>
      </c>
      <c r="E1187" s="3">
        <f t="shared" si="72"/>
        <v>-1</v>
      </c>
      <c r="F1187" s="2">
        <v>401287.19196999999</v>
      </c>
      <c r="G1187" s="2">
        <v>534130.14257000003</v>
      </c>
      <c r="H1187" s="3">
        <f t="shared" si="73"/>
        <v>0.33104208970101223</v>
      </c>
      <c r="I1187" s="2">
        <v>547895.71369</v>
      </c>
      <c r="J1187" s="3">
        <f t="shared" si="74"/>
        <v>-2.5124436596320132E-2</v>
      </c>
      <c r="K1187" s="2">
        <v>4639033.6642500004</v>
      </c>
      <c r="L1187" s="2">
        <v>5668660.4222299997</v>
      </c>
      <c r="M1187" s="3">
        <f t="shared" si="75"/>
        <v>0.22194854198077052</v>
      </c>
    </row>
    <row r="1188" spans="1:13" x14ac:dyDescent="0.2">
      <c r="A1188" s="1" t="s">
        <v>24</v>
      </c>
      <c r="B1188" s="1" t="s">
        <v>57</v>
      </c>
      <c r="C1188" s="2">
        <v>0</v>
      </c>
      <c r="D1188" s="2">
        <v>0</v>
      </c>
      <c r="E1188" s="3" t="str">
        <f t="shared" si="72"/>
        <v/>
      </c>
      <c r="F1188" s="2">
        <v>118.75845</v>
      </c>
      <c r="G1188" s="2">
        <v>10.476419999999999</v>
      </c>
      <c r="H1188" s="3">
        <f t="shared" si="73"/>
        <v>-0.91178379306904056</v>
      </c>
      <c r="I1188" s="2">
        <v>35.446579999999997</v>
      </c>
      <c r="J1188" s="3">
        <f t="shared" si="74"/>
        <v>-0.70444482937423025</v>
      </c>
      <c r="K1188" s="2">
        <v>1212.98531</v>
      </c>
      <c r="L1188" s="2">
        <v>1353.05213</v>
      </c>
      <c r="M1188" s="3">
        <f t="shared" si="75"/>
        <v>0.11547280815791572</v>
      </c>
    </row>
    <row r="1189" spans="1:13" x14ac:dyDescent="0.2">
      <c r="A1189" s="1" t="s">
        <v>3</v>
      </c>
      <c r="B1189" s="1" t="s">
        <v>57</v>
      </c>
      <c r="C1189" s="2">
        <v>0</v>
      </c>
      <c r="D1189" s="2">
        <v>0</v>
      </c>
      <c r="E1189" s="3" t="str">
        <f t="shared" si="72"/>
        <v/>
      </c>
      <c r="F1189" s="2">
        <v>1327.76773</v>
      </c>
      <c r="G1189" s="2">
        <v>2113.8091599999998</v>
      </c>
      <c r="H1189" s="3">
        <f t="shared" si="73"/>
        <v>0.5920022096033315</v>
      </c>
      <c r="I1189" s="2">
        <v>1802.1173899999999</v>
      </c>
      <c r="J1189" s="3">
        <f t="shared" si="74"/>
        <v>0.17295863839369519</v>
      </c>
      <c r="K1189" s="2">
        <v>8369.0574199999992</v>
      </c>
      <c r="L1189" s="2">
        <v>17207.670300000002</v>
      </c>
      <c r="M1189" s="3">
        <f t="shared" si="75"/>
        <v>1.056106134351269</v>
      </c>
    </row>
    <row r="1190" spans="1:13" x14ac:dyDescent="0.2">
      <c r="A1190" s="1" t="s">
        <v>27</v>
      </c>
      <c r="B1190" s="1" t="s">
        <v>57</v>
      </c>
      <c r="C1190" s="2">
        <v>0</v>
      </c>
      <c r="D1190" s="2">
        <v>0</v>
      </c>
      <c r="E1190" s="3" t="str">
        <f t="shared" si="72"/>
        <v/>
      </c>
      <c r="F1190" s="2">
        <v>14.071249999999999</v>
      </c>
      <c r="G1190" s="2">
        <v>12.83</v>
      </c>
      <c r="H1190" s="3">
        <f t="shared" si="73"/>
        <v>-8.8211779337301177E-2</v>
      </c>
      <c r="I1190" s="2">
        <v>35.841500000000003</v>
      </c>
      <c r="J1190" s="3">
        <f t="shared" si="74"/>
        <v>-0.64203507107682434</v>
      </c>
      <c r="K1190" s="2">
        <v>75.101410000000001</v>
      </c>
      <c r="L1190" s="2">
        <v>233.59511000000001</v>
      </c>
      <c r="M1190" s="3">
        <f t="shared" si="75"/>
        <v>2.1103957968299132</v>
      </c>
    </row>
    <row r="1191" spans="1:13" x14ac:dyDescent="0.2">
      <c r="A1191" s="1" t="s">
        <v>2</v>
      </c>
      <c r="B1191" s="1" t="s">
        <v>57</v>
      </c>
      <c r="C1191" s="2">
        <v>0</v>
      </c>
      <c r="D1191" s="2">
        <v>0</v>
      </c>
      <c r="E1191" s="3" t="str">
        <f t="shared" si="72"/>
        <v/>
      </c>
      <c r="F1191" s="2">
        <v>2245.2961</v>
      </c>
      <c r="G1191" s="2">
        <v>4091.1036800000002</v>
      </c>
      <c r="H1191" s="3">
        <f t="shared" si="73"/>
        <v>0.82207757809760595</v>
      </c>
      <c r="I1191" s="2">
        <v>4057.8864800000001</v>
      </c>
      <c r="J1191" s="3">
        <f t="shared" si="74"/>
        <v>8.1858376678887179E-3</v>
      </c>
      <c r="K1191" s="2">
        <v>30018.127</v>
      </c>
      <c r="L1191" s="2">
        <v>42832.75819</v>
      </c>
      <c r="M1191" s="3">
        <f t="shared" si="75"/>
        <v>0.4268964279483527</v>
      </c>
    </row>
    <row r="1192" spans="1:13" x14ac:dyDescent="0.2">
      <c r="A1192" s="1" t="s">
        <v>34</v>
      </c>
      <c r="B1192" s="1" t="s">
        <v>57</v>
      </c>
      <c r="C1192" s="2">
        <v>0</v>
      </c>
      <c r="D1192" s="2">
        <v>0</v>
      </c>
      <c r="E1192" s="3" t="str">
        <f t="shared" si="72"/>
        <v/>
      </c>
      <c r="F1192" s="2">
        <v>0</v>
      </c>
      <c r="G1192" s="2">
        <v>15.794689999999999</v>
      </c>
      <c r="H1192" s="3" t="str">
        <f t="shared" si="73"/>
        <v/>
      </c>
      <c r="I1192" s="2">
        <v>94.776970000000006</v>
      </c>
      <c r="J1192" s="3">
        <f t="shared" si="74"/>
        <v>-0.83334886101549777</v>
      </c>
      <c r="K1192" s="2">
        <v>46.738979999999998</v>
      </c>
      <c r="L1192" s="2">
        <v>307.75441999999998</v>
      </c>
      <c r="M1192" s="3">
        <f t="shared" si="75"/>
        <v>5.5845343651059567</v>
      </c>
    </row>
    <row r="1193" spans="1:13" x14ac:dyDescent="0.2">
      <c r="A1193" s="1" t="s">
        <v>26</v>
      </c>
      <c r="B1193" s="1" t="s">
        <v>57</v>
      </c>
      <c r="C1193" s="2">
        <v>0</v>
      </c>
      <c r="D1193" s="2">
        <v>0</v>
      </c>
      <c r="E1193" s="3" t="str">
        <f t="shared" si="72"/>
        <v/>
      </c>
      <c r="F1193" s="2">
        <v>6.5557299999999996</v>
      </c>
      <c r="G1193" s="2">
        <v>1.78975</v>
      </c>
      <c r="H1193" s="3">
        <f t="shared" si="73"/>
        <v>-0.7269945528568138</v>
      </c>
      <c r="I1193" s="2">
        <v>0.51454999999999995</v>
      </c>
      <c r="J1193" s="3">
        <f t="shared" si="74"/>
        <v>2.4782819939753185</v>
      </c>
      <c r="K1193" s="2">
        <v>1017.874</v>
      </c>
      <c r="L1193" s="2">
        <v>79.218879999999999</v>
      </c>
      <c r="M1193" s="3">
        <f t="shared" si="75"/>
        <v>-0.92217221384965131</v>
      </c>
    </row>
    <row r="1194" spans="1:13" x14ac:dyDescent="0.2">
      <c r="A1194" s="1" t="s">
        <v>30</v>
      </c>
      <c r="B1194" s="1" t="s">
        <v>57</v>
      </c>
      <c r="C1194" s="2">
        <v>0</v>
      </c>
      <c r="D1194" s="2">
        <v>0</v>
      </c>
      <c r="E1194" s="3" t="str">
        <f t="shared" si="72"/>
        <v/>
      </c>
      <c r="F1194" s="2">
        <v>43.435250000000003</v>
      </c>
      <c r="G1194" s="2">
        <v>140.53896</v>
      </c>
      <c r="H1194" s="3">
        <f t="shared" si="73"/>
        <v>2.2355968942276143</v>
      </c>
      <c r="I1194" s="2">
        <v>35.327950000000001</v>
      </c>
      <c r="J1194" s="3">
        <f t="shared" si="74"/>
        <v>2.9781238367921148</v>
      </c>
      <c r="K1194" s="2">
        <v>860.01504</v>
      </c>
      <c r="L1194" s="2">
        <v>798.97673999999995</v>
      </c>
      <c r="M1194" s="3">
        <f t="shared" si="75"/>
        <v>-7.0973526230425077E-2</v>
      </c>
    </row>
    <row r="1195" spans="1:13" x14ac:dyDescent="0.2">
      <c r="A1195" s="6" t="s">
        <v>0</v>
      </c>
      <c r="B1195" s="6" t="s">
        <v>57</v>
      </c>
      <c r="C1195" s="5">
        <v>8929.2148300000008</v>
      </c>
      <c r="D1195" s="5">
        <v>0</v>
      </c>
      <c r="E1195" s="4">
        <f t="shared" si="72"/>
        <v>-1</v>
      </c>
      <c r="F1195" s="5">
        <v>982878.5307</v>
      </c>
      <c r="G1195" s="5">
        <v>1068530.8799300001</v>
      </c>
      <c r="H1195" s="4">
        <f t="shared" si="73"/>
        <v>8.71443892146051E-2</v>
      </c>
      <c r="I1195" s="5">
        <v>1107506.13692</v>
      </c>
      <c r="J1195" s="4">
        <f t="shared" si="74"/>
        <v>-3.5191910627593415E-2</v>
      </c>
      <c r="K1195" s="5">
        <v>10175327.379210001</v>
      </c>
      <c r="L1195" s="5">
        <v>12536935.60585</v>
      </c>
      <c r="M1195" s="4">
        <f t="shared" si="75"/>
        <v>0.23209162109763493</v>
      </c>
    </row>
    <row r="1196" spans="1:13" x14ac:dyDescent="0.2">
      <c r="A1196" s="1" t="s">
        <v>22</v>
      </c>
      <c r="B1196" s="1" t="s">
        <v>56</v>
      </c>
      <c r="C1196" s="2">
        <v>0</v>
      </c>
      <c r="D1196" s="2">
        <v>0</v>
      </c>
      <c r="E1196" s="3" t="str">
        <f t="shared" si="72"/>
        <v/>
      </c>
      <c r="F1196" s="2">
        <v>2302.6840299999999</v>
      </c>
      <c r="G1196" s="2">
        <v>3823.4533200000001</v>
      </c>
      <c r="H1196" s="3">
        <f t="shared" si="73"/>
        <v>0.66043333353034983</v>
      </c>
      <c r="I1196" s="2">
        <v>4371.2140799999997</v>
      </c>
      <c r="J1196" s="3">
        <f t="shared" si="74"/>
        <v>-0.12531089760765035</v>
      </c>
      <c r="K1196" s="2">
        <v>27355.377219999998</v>
      </c>
      <c r="L1196" s="2">
        <v>38909.541770000003</v>
      </c>
      <c r="M1196" s="3">
        <f t="shared" si="75"/>
        <v>0.42237270051434539</v>
      </c>
    </row>
    <row r="1197" spans="1:13" x14ac:dyDescent="0.2">
      <c r="A1197" s="1" t="s">
        <v>21</v>
      </c>
      <c r="B1197" s="1" t="s">
        <v>56</v>
      </c>
      <c r="C1197" s="2">
        <v>0</v>
      </c>
      <c r="D1197" s="2">
        <v>0</v>
      </c>
      <c r="E1197" s="3" t="str">
        <f t="shared" si="72"/>
        <v/>
      </c>
      <c r="F1197" s="2">
        <v>490.66683999999998</v>
      </c>
      <c r="G1197" s="2">
        <v>1575.69533</v>
      </c>
      <c r="H1197" s="3">
        <f t="shared" si="73"/>
        <v>2.2113344565938062</v>
      </c>
      <c r="I1197" s="2">
        <v>1127.19218</v>
      </c>
      <c r="J1197" s="3">
        <f t="shared" si="74"/>
        <v>0.39789412839964866</v>
      </c>
      <c r="K1197" s="2">
        <v>5312.9226600000002</v>
      </c>
      <c r="L1197" s="2">
        <v>8501.4705099999992</v>
      </c>
      <c r="M1197" s="3">
        <f t="shared" si="75"/>
        <v>0.60014949474156265</v>
      </c>
    </row>
    <row r="1198" spans="1:13" x14ac:dyDescent="0.2">
      <c r="A1198" s="1" t="s">
        <v>20</v>
      </c>
      <c r="B1198" s="1" t="s">
        <v>56</v>
      </c>
      <c r="C1198" s="2">
        <v>74.912980000000005</v>
      </c>
      <c r="D1198" s="2">
        <v>0</v>
      </c>
      <c r="E1198" s="3">
        <f t="shared" si="72"/>
        <v>-1</v>
      </c>
      <c r="F1198" s="2">
        <v>8249.8787400000001</v>
      </c>
      <c r="G1198" s="2">
        <v>10274.68283</v>
      </c>
      <c r="H1198" s="3">
        <f t="shared" si="73"/>
        <v>0.24543440622740587</v>
      </c>
      <c r="I1198" s="2">
        <v>11743.518969999999</v>
      </c>
      <c r="J1198" s="3">
        <f t="shared" si="74"/>
        <v>-0.12507632028800642</v>
      </c>
      <c r="K1198" s="2">
        <v>92200.295259999999</v>
      </c>
      <c r="L1198" s="2">
        <v>117014.79491</v>
      </c>
      <c r="M1198" s="3">
        <f t="shared" si="75"/>
        <v>0.26913687835840894</v>
      </c>
    </row>
    <row r="1199" spans="1:13" x14ac:dyDescent="0.2">
      <c r="A1199" s="1" t="s">
        <v>19</v>
      </c>
      <c r="B1199" s="1" t="s">
        <v>56</v>
      </c>
      <c r="C1199" s="2">
        <v>0</v>
      </c>
      <c r="D1199" s="2">
        <v>0</v>
      </c>
      <c r="E1199" s="3" t="str">
        <f t="shared" si="72"/>
        <v/>
      </c>
      <c r="F1199" s="2">
        <v>436.58983000000001</v>
      </c>
      <c r="G1199" s="2">
        <v>1953.91328</v>
      </c>
      <c r="H1199" s="3">
        <f t="shared" si="73"/>
        <v>3.4753980641280622</v>
      </c>
      <c r="I1199" s="2">
        <v>529.57578999999998</v>
      </c>
      <c r="J1199" s="3">
        <f t="shared" si="74"/>
        <v>2.6895819576646431</v>
      </c>
      <c r="K1199" s="2">
        <v>5023.8311100000001</v>
      </c>
      <c r="L1199" s="2">
        <v>12447.46622</v>
      </c>
      <c r="M1199" s="3">
        <f t="shared" si="75"/>
        <v>1.4776840517634362</v>
      </c>
    </row>
    <row r="1200" spans="1:13" x14ac:dyDescent="0.2">
      <c r="A1200" s="1" t="s">
        <v>18</v>
      </c>
      <c r="B1200" s="1" t="s">
        <v>56</v>
      </c>
      <c r="C1200" s="2">
        <v>0</v>
      </c>
      <c r="D1200" s="2">
        <v>0</v>
      </c>
      <c r="E1200" s="3" t="str">
        <f t="shared" si="72"/>
        <v/>
      </c>
      <c r="F1200" s="2">
        <v>12.967840000000001</v>
      </c>
      <c r="G1200" s="2">
        <v>14.92619</v>
      </c>
      <c r="H1200" s="3">
        <f t="shared" si="73"/>
        <v>0.15101589779022562</v>
      </c>
      <c r="I1200" s="2">
        <v>3.09436</v>
      </c>
      <c r="J1200" s="3">
        <f t="shared" si="74"/>
        <v>3.8236759782313632</v>
      </c>
      <c r="K1200" s="2">
        <v>106.01739000000001</v>
      </c>
      <c r="L1200" s="2">
        <v>209.44667000000001</v>
      </c>
      <c r="M1200" s="3">
        <f t="shared" si="75"/>
        <v>0.97558787289519211</v>
      </c>
    </row>
    <row r="1201" spans="1:13" x14ac:dyDescent="0.2">
      <c r="A1201" s="1" t="s">
        <v>17</v>
      </c>
      <c r="B1201" s="1" t="s">
        <v>56</v>
      </c>
      <c r="C1201" s="2">
        <v>0</v>
      </c>
      <c r="D1201" s="2">
        <v>0</v>
      </c>
      <c r="E1201" s="3" t="str">
        <f t="shared" si="72"/>
        <v/>
      </c>
      <c r="F1201" s="2">
        <v>1546.7184099999999</v>
      </c>
      <c r="G1201" s="2">
        <v>2181.10851</v>
      </c>
      <c r="H1201" s="3">
        <f t="shared" si="73"/>
        <v>0.4101522913922</v>
      </c>
      <c r="I1201" s="2">
        <v>2591.1576399999999</v>
      </c>
      <c r="J1201" s="3">
        <f t="shared" si="74"/>
        <v>-0.15824939543238281</v>
      </c>
      <c r="K1201" s="2">
        <v>18877.317999999999</v>
      </c>
      <c r="L1201" s="2">
        <v>24900.743610000001</v>
      </c>
      <c r="M1201" s="3">
        <f t="shared" si="75"/>
        <v>0.31908270073111034</v>
      </c>
    </row>
    <row r="1202" spans="1:13" x14ac:dyDescent="0.2">
      <c r="A1202" s="1" t="s">
        <v>16</v>
      </c>
      <c r="B1202" s="1" t="s">
        <v>56</v>
      </c>
      <c r="C1202" s="2">
        <v>0</v>
      </c>
      <c r="D1202" s="2">
        <v>0</v>
      </c>
      <c r="E1202" s="3" t="str">
        <f t="shared" si="72"/>
        <v/>
      </c>
      <c r="F1202" s="2">
        <v>179.34788</v>
      </c>
      <c r="G1202" s="2">
        <v>20.374230000000001</v>
      </c>
      <c r="H1202" s="3">
        <f t="shared" si="73"/>
        <v>-0.88639826687664214</v>
      </c>
      <c r="I1202" s="2">
        <v>235.96236999999999</v>
      </c>
      <c r="J1202" s="3">
        <f t="shared" si="74"/>
        <v>-0.91365474927209789</v>
      </c>
      <c r="K1202" s="2">
        <v>750.78905999999995</v>
      </c>
      <c r="L1202" s="2">
        <v>861.66052000000002</v>
      </c>
      <c r="M1202" s="3">
        <f t="shared" si="75"/>
        <v>0.14767324926125069</v>
      </c>
    </row>
    <row r="1203" spans="1:13" x14ac:dyDescent="0.2">
      <c r="A1203" s="1" t="s">
        <v>15</v>
      </c>
      <c r="B1203" s="1" t="s">
        <v>56</v>
      </c>
      <c r="C1203" s="2">
        <v>0</v>
      </c>
      <c r="D1203" s="2">
        <v>0</v>
      </c>
      <c r="E1203" s="3" t="str">
        <f t="shared" si="72"/>
        <v/>
      </c>
      <c r="F1203" s="2">
        <v>4.6433600000000004</v>
      </c>
      <c r="G1203" s="2">
        <v>9.9670299999999994</v>
      </c>
      <c r="H1203" s="3">
        <f t="shared" si="73"/>
        <v>1.1465124392681161</v>
      </c>
      <c r="I1203" s="2">
        <v>0.94625999999999999</v>
      </c>
      <c r="J1203" s="3">
        <f t="shared" si="74"/>
        <v>9.5330775896688014</v>
      </c>
      <c r="K1203" s="2">
        <v>83.14913</v>
      </c>
      <c r="L1203" s="2">
        <v>143.22622000000001</v>
      </c>
      <c r="M1203" s="3">
        <f t="shared" si="75"/>
        <v>0.72252217190967616</v>
      </c>
    </row>
    <row r="1204" spans="1:13" x14ac:dyDescent="0.2">
      <c r="A1204" s="1" t="s">
        <v>14</v>
      </c>
      <c r="B1204" s="1" t="s">
        <v>56</v>
      </c>
      <c r="C1204" s="2">
        <v>0</v>
      </c>
      <c r="D1204" s="2">
        <v>0</v>
      </c>
      <c r="E1204" s="3" t="str">
        <f t="shared" si="72"/>
        <v/>
      </c>
      <c r="F1204" s="2">
        <v>179.68980999999999</v>
      </c>
      <c r="G1204" s="2">
        <v>267.23057</v>
      </c>
      <c r="H1204" s="3">
        <f t="shared" si="73"/>
        <v>0.48717709702069367</v>
      </c>
      <c r="I1204" s="2">
        <v>189.37446</v>
      </c>
      <c r="J1204" s="3">
        <f t="shared" si="74"/>
        <v>0.41112254524712566</v>
      </c>
      <c r="K1204" s="2">
        <v>1776.5154199999999</v>
      </c>
      <c r="L1204" s="2">
        <v>1849.0104899999999</v>
      </c>
      <c r="M1204" s="3">
        <f t="shared" si="75"/>
        <v>4.0807453278395966E-2</v>
      </c>
    </row>
    <row r="1205" spans="1:13" x14ac:dyDescent="0.2">
      <c r="A1205" s="1" t="s">
        <v>13</v>
      </c>
      <c r="B1205" s="1" t="s">
        <v>56</v>
      </c>
      <c r="C1205" s="2">
        <v>0</v>
      </c>
      <c r="D1205" s="2">
        <v>0</v>
      </c>
      <c r="E1205" s="3" t="str">
        <f t="shared" si="72"/>
        <v/>
      </c>
      <c r="F1205" s="2">
        <v>884.39548000000002</v>
      </c>
      <c r="G1205" s="2">
        <v>1507.1450600000001</v>
      </c>
      <c r="H1205" s="3">
        <f t="shared" si="73"/>
        <v>0.70415282990817629</v>
      </c>
      <c r="I1205" s="2">
        <v>1052.9863499999999</v>
      </c>
      <c r="J1205" s="3">
        <f t="shared" si="74"/>
        <v>0.43130541055921578</v>
      </c>
      <c r="K1205" s="2">
        <v>10503.287850000001</v>
      </c>
      <c r="L1205" s="2">
        <v>11418.94659</v>
      </c>
      <c r="M1205" s="3">
        <f t="shared" si="75"/>
        <v>8.7178296270343569E-2</v>
      </c>
    </row>
    <row r="1206" spans="1:13" x14ac:dyDescent="0.2">
      <c r="A1206" s="1" t="s">
        <v>12</v>
      </c>
      <c r="B1206" s="1" t="s">
        <v>56</v>
      </c>
      <c r="C1206" s="2">
        <v>218.61037999999999</v>
      </c>
      <c r="D1206" s="2">
        <v>0</v>
      </c>
      <c r="E1206" s="3">
        <f t="shared" si="72"/>
        <v>-1</v>
      </c>
      <c r="F1206" s="2">
        <v>18952.521479999999</v>
      </c>
      <c r="G1206" s="2">
        <v>18542.863560000002</v>
      </c>
      <c r="H1206" s="3">
        <f t="shared" si="73"/>
        <v>-2.1614956111897676E-2</v>
      </c>
      <c r="I1206" s="2">
        <v>20094.87197</v>
      </c>
      <c r="J1206" s="3">
        <f t="shared" si="74"/>
        <v>-7.7234053161275185E-2</v>
      </c>
      <c r="K1206" s="2">
        <v>193273.1372</v>
      </c>
      <c r="L1206" s="2">
        <v>210863.20300000001</v>
      </c>
      <c r="M1206" s="3">
        <f t="shared" si="75"/>
        <v>9.1011436223533249E-2</v>
      </c>
    </row>
    <row r="1207" spans="1:13" x14ac:dyDescent="0.2">
      <c r="A1207" s="1" t="s">
        <v>11</v>
      </c>
      <c r="B1207" s="1" t="s">
        <v>56</v>
      </c>
      <c r="C1207" s="2">
        <v>11.680400000000001</v>
      </c>
      <c r="D1207" s="2">
        <v>109.71771</v>
      </c>
      <c r="E1207" s="3">
        <f t="shared" si="72"/>
        <v>8.3933178658265124</v>
      </c>
      <c r="F1207" s="2">
        <v>6122.5669799999996</v>
      </c>
      <c r="G1207" s="2">
        <v>9936.9334999999992</v>
      </c>
      <c r="H1207" s="3">
        <f t="shared" si="73"/>
        <v>0.62300119091551376</v>
      </c>
      <c r="I1207" s="2">
        <v>9172.3891399999993</v>
      </c>
      <c r="J1207" s="3">
        <f t="shared" si="74"/>
        <v>8.3352804632534472E-2</v>
      </c>
      <c r="K1207" s="2">
        <v>78431.804499999998</v>
      </c>
      <c r="L1207" s="2">
        <v>97401.406659999993</v>
      </c>
      <c r="M1207" s="3">
        <f t="shared" si="75"/>
        <v>0.24186109552024893</v>
      </c>
    </row>
    <row r="1208" spans="1:13" x14ac:dyDescent="0.2">
      <c r="A1208" s="1" t="s">
        <v>10</v>
      </c>
      <c r="B1208" s="1" t="s">
        <v>56</v>
      </c>
      <c r="C1208" s="2">
        <v>6.65</v>
      </c>
      <c r="D1208" s="2">
        <v>0</v>
      </c>
      <c r="E1208" s="3">
        <f t="shared" si="72"/>
        <v>-1</v>
      </c>
      <c r="F1208" s="2">
        <v>8529.52916</v>
      </c>
      <c r="G1208" s="2">
        <v>8354.1613400000006</v>
      </c>
      <c r="H1208" s="3">
        <f t="shared" si="73"/>
        <v>-2.0560082122985546E-2</v>
      </c>
      <c r="I1208" s="2">
        <v>9358.3276499999993</v>
      </c>
      <c r="J1208" s="3">
        <f t="shared" si="74"/>
        <v>-0.10730189704353843</v>
      </c>
      <c r="K1208" s="2">
        <v>83454.774669999999</v>
      </c>
      <c r="L1208" s="2">
        <v>102540.1663</v>
      </c>
      <c r="M1208" s="3">
        <f t="shared" si="75"/>
        <v>0.22869142844694235</v>
      </c>
    </row>
    <row r="1209" spans="1:13" x14ac:dyDescent="0.2">
      <c r="A1209" s="1" t="s">
        <v>28</v>
      </c>
      <c r="B1209" s="1" t="s">
        <v>56</v>
      </c>
      <c r="C1209" s="2">
        <v>0</v>
      </c>
      <c r="D1209" s="2">
        <v>0</v>
      </c>
      <c r="E1209" s="3" t="str">
        <f t="shared" si="72"/>
        <v/>
      </c>
      <c r="F1209" s="2">
        <v>758.19835</v>
      </c>
      <c r="G1209" s="2">
        <v>1111.62249</v>
      </c>
      <c r="H1209" s="3">
        <f t="shared" si="73"/>
        <v>0.46613678333644493</v>
      </c>
      <c r="I1209" s="2">
        <v>1037.8618799999999</v>
      </c>
      <c r="J1209" s="3">
        <f t="shared" si="74"/>
        <v>7.1069774718000023E-2</v>
      </c>
      <c r="K1209" s="2">
        <v>6956.9296400000003</v>
      </c>
      <c r="L1209" s="2">
        <v>8731.8835099999997</v>
      </c>
      <c r="M1209" s="3">
        <f t="shared" si="75"/>
        <v>0.25513465880043018</v>
      </c>
    </row>
    <row r="1210" spans="1:13" x14ac:dyDescent="0.2">
      <c r="A1210" s="1" t="s">
        <v>9</v>
      </c>
      <c r="B1210" s="1" t="s">
        <v>56</v>
      </c>
      <c r="C1210" s="2">
        <v>0</v>
      </c>
      <c r="D1210" s="2">
        <v>0</v>
      </c>
      <c r="E1210" s="3" t="str">
        <f t="shared" si="72"/>
        <v/>
      </c>
      <c r="F1210" s="2">
        <v>2929.3482399999998</v>
      </c>
      <c r="G1210" s="2">
        <v>3576.4684999999999</v>
      </c>
      <c r="H1210" s="3">
        <f t="shared" si="73"/>
        <v>0.22090929687485716</v>
      </c>
      <c r="I1210" s="2">
        <v>2335.1425100000001</v>
      </c>
      <c r="J1210" s="3">
        <f t="shared" si="74"/>
        <v>0.53158468259823666</v>
      </c>
      <c r="K1210" s="2">
        <v>35125.785179999999</v>
      </c>
      <c r="L1210" s="2">
        <v>31854.169259999999</v>
      </c>
      <c r="M1210" s="3">
        <f t="shared" si="75"/>
        <v>-9.3140008208636438E-2</v>
      </c>
    </row>
    <row r="1211" spans="1:13" x14ac:dyDescent="0.2">
      <c r="A1211" s="1" t="s">
        <v>8</v>
      </c>
      <c r="B1211" s="1" t="s">
        <v>56</v>
      </c>
      <c r="C1211" s="2">
        <v>18.50234</v>
      </c>
      <c r="D1211" s="2">
        <v>0</v>
      </c>
      <c r="E1211" s="3">
        <f t="shared" si="72"/>
        <v>-1</v>
      </c>
      <c r="F1211" s="2">
        <v>25749.170770000001</v>
      </c>
      <c r="G1211" s="2">
        <v>35380.316630000001</v>
      </c>
      <c r="H1211" s="3">
        <f t="shared" si="73"/>
        <v>0.37403712709929726</v>
      </c>
      <c r="I1211" s="2">
        <v>27099.204699999998</v>
      </c>
      <c r="J1211" s="3">
        <f t="shared" si="74"/>
        <v>0.30558505394071589</v>
      </c>
      <c r="K1211" s="2">
        <v>302473.45968999999</v>
      </c>
      <c r="L1211" s="2">
        <v>364364.55641999998</v>
      </c>
      <c r="M1211" s="3">
        <f t="shared" si="75"/>
        <v>0.2046166192347294</v>
      </c>
    </row>
    <row r="1212" spans="1:13" x14ac:dyDescent="0.2">
      <c r="A1212" s="1" t="s">
        <v>7</v>
      </c>
      <c r="B1212" s="1" t="s">
        <v>56</v>
      </c>
      <c r="C1212" s="2">
        <v>0</v>
      </c>
      <c r="D1212" s="2">
        <v>0</v>
      </c>
      <c r="E1212" s="3" t="str">
        <f t="shared" si="72"/>
        <v/>
      </c>
      <c r="F1212" s="2">
        <v>1947.0640000000001</v>
      </c>
      <c r="G1212" s="2">
        <v>3160.1662999999999</v>
      </c>
      <c r="H1212" s="3">
        <f t="shared" si="73"/>
        <v>0.62304182091600468</v>
      </c>
      <c r="I1212" s="2">
        <v>6071.5820599999997</v>
      </c>
      <c r="J1212" s="3">
        <f t="shared" si="74"/>
        <v>-0.47951517927767251</v>
      </c>
      <c r="K1212" s="2">
        <v>22477.244170000002</v>
      </c>
      <c r="L1212" s="2">
        <v>30864.49007</v>
      </c>
      <c r="M1212" s="3">
        <f t="shared" si="75"/>
        <v>0.3731438710442232</v>
      </c>
    </row>
    <row r="1213" spans="1:13" x14ac:dyDescent="0.2">
      <c r="A1213" s="1" t="s">
        <v>6</v>
      </c>
      <c r="B1213" s="1" t="s">
        <v>56</v>
      </c>
      <c r="C1213" s="2">
        <v>6.9435000000000002</v>
      </c>
      <c r="D1213" s="2">
        <v>0</v>
      </c>
      <c r="E1213" s="3">
        <f t="shared" si="72"/>
        <v>-1</v>
      </c>
      <c r="F1213" s="2">
        <v>1058.79511</v>
      </c>
      <c r="G1213" s="2">
        <v>1395.53063</v>
      </c>
      <c r="H1213" s="3">
        <f t="shared" si="73"/>
        <v>0.3180365273881931</v>
      </c>
      <c r="I1213" s="2">
        <v>1905.63834</v>
      </c>
      <c r="J1213" s="3">
        <f t="shared" si="74"/>
        <v>-0.2676833789983466</v>
      </c>
      <c r="K1213" s="2">
        <v>16369.03196</v>
      </c>
      <c r="L1213" s="2">
        <v>18692.323240000002</v>
      </c>
      <c r="M1213" s="3">
        <f t="shared" si="75"/>
        <v>0.1419321121540531</v>
      </c>
    </row>
    <row r="1214" spans="1:13" x14ac:dyDescent="0.2">
      <c r="A1214" s="1" t="s">
        <v>5</v>
      </c>
      <c r="B1214" s="1" t="s">
        <v>56</v>
      </c>
      <c r="C1214" s="2">
        <v>0</v>
      </c>
      <c r="D1214" s="2">
        <v>0</v>
      </c>
      <c r="E1214" s="3" t="str">
        <f t="shared" si="72"/>
        <v/>
      </c>
      <c r="F1214" s="2">
        <v>1.1469999999999999E-2</v>
      </c>
      <c r="G1214" s="2">
        <v>0</v>
      </c>
      <c r="H1214" s="3">
        <f t="shared" si="73"/>
        <v>-1</v>
      </c>
      <c r="I1214" s="2">
        <v>2.9530000000000001E-2</v>
      </c>
      <c r="J1214" s="3">
        <f t="shared" si="74"/>
        <v>-1</v>
      </c>
      <c r="K1214" s="2">
        <v>16.305530000000001</v>
      </c>
      <c r="L1214" s="2">
        <v>0.34500999999999998</v>
      </c>
      <c r="M1214" s="3">
        <f t="shared" si="75"/>
        <v>-0.97884092084096619</v>
      </c>
    </row>
    <row r="1215" spans="1:13" x14ac:dyDescent="0.2">
      <c r="A1215" s="1" t="s">
        <v>4</v>
      </c>
      <c r="B1215" s="1" t="s">
        <v>56</v>
      </c>
      <c r="C1215" s="2">
        <v>121.37546</v>
      </c>
      <c r="D1215" s="2">
        <v>4.9716100000000001</v>
      </c>
      <c r="E1215" s="3">
        <f t="shared" si="72"/>
        <v>-0.95903941373322088</v>
      </c>
      <c r="F1215" s="2">
        <v>21296.117869999998</v>
      </c>
      <c r="G1215" s="2">
        <v>29640.66187</v>
      </c>
      <c r="H1215" s="3">
        <f t="shared" si="73"/>
        <v>0.39183404463378868</v>
      </c>
      <c r="I1215" s="2">
        <v>26151.23027</v>
      </c>
      <c r="J1215" s="3">
        <f t="shared" si="74"/>
        <v>0.13343278935534375</v>
      </c>
      <c r="K1215" s="2">
        <v>281162.29132999998</v>
      </c>
      <c r="L1215" s="2">
        <v>329424.00503</v>
      </c>
      <c r="M1215" s="3">
        <f t="shared" si="75"/>
        <v>0.17165073407143105</v>
      </c>
    </row>
    <row r="1216" spans="1:13" x14ac:dyDescent="0.2">
      <c r="A1216" s="1" t="s">
        <v>24</v>
      </c>
      <c r="B1216" s="1" t="s">
        <v>56</v>
      </c>
      <c r="C1216" s="2">
        <v>0</v>
      </c>
      <c r="D1216" s="2">
        <v>0</v>
      </c>
      <c r="E1216" s="3" t="str">
        <f t="shared" si="72"/>
        <v/>
      </c>
      <c r="F1216" s="2">
        <v>1959.5825600000001</v>
      </c>
      <c r="G1216" s="2">
        <v>3602.92506</v>
      </c>
      <c r="H1216" s="3">
        <f t="shared" si="73"/>
        <v>0.8386186596802534</v>
      </c>
      <c r="I1216" s="2">
        <v>4480.4062899999999</v>
      </c>
      <c r="J1216" s="3">
        <f t="shared" si="74"/>
        <v>-0.19584858452647158</v>
      </c>
      <c r="K1216" s="2">
        <v>35872.192880000002</v>
      </c>
      <c r="L1216" s="2">
        <v>38238.985679999998</v>
      </c>
      <c r="M1216" s="3">
        <f t="shared" si="75"/>
        <v>6.5978481101431674E-2</v>
      </c>
    </row>
    <row r="1217" spans="1:13" x14ac:dyDescent="0.2">
      <c r="A1217" s="1" t="s">
        <v>3</v>
      </c>
      <c r="B1217" s="1" t="s">
        <v>56</v>
      </c>
      <c r="C1217" s="2">
        <v>350.58800000000002</v>
      </c>
      <c r="D1217" s="2">
        <v>0</v>
      </c>
      <c r="E1217" s="3">
        <f t="shared" si="72"/>
        <v>-1</v>
      </c>
      <c r="F1217" s="2">
        <v>11040.88565</v>
      </c>
      <c r="G1217" s="2">
        <v>9591.2346699999998</v>
      </c>
      <c r="H1217" s="3">
        <f t="shared" si="73"/>
        <v>-0.13129843256731855</v>
      </c>
      <c r="I1217" s="2">
        <v>8998.6727200000005</v>
      </c>
      <c r="J1217" s="3">
        <f t="shared" si="74"/>
        <v>6.5849927921370011E-2</v>
      </c>
      <c r="K1217" s="2">
        <v>102190.64565000001</v>
      </c>
      <c r="L1217" s="2">
        <v>99059.504820000002</v>
      </c>
      <c r="M1217" s="3">
        <f t="shared" si="75"/>
        <v>-3.0640190303954706E-2</v>
      </c>
    </row>
    <row r="1218" spans="1:13" x14ac:dyDescent="0.2">
      <c r="A1218" s="1" t="s">
        <v>27</v>
      </c>
      <c r="B1218" s="1" t="s">
        <v>56</v>
      </c>
      <c r="C1218" s="2">
        <v>0</v>
      </c>
      <c r="D1218" s="2">
        <v>0</v>
      </c>
      <c r="E1218" s="3" t="str">
        <f t="shared" si="72"/>
        <v/>
      </c>
      <c r="F1218" s="2">
        <v>0.22</v>
      </c>
      <c r="G1218" s="2">
        <v>31.687619999999999</v>
      </c>
      <c r="H1218" s="3">
        <f t="shared" si="73"/>
        <v>143.03463636363637</v>
      </c>
      <c r="I1218" s="2">
        <v>21.83803</v>
      </c>
      <c r="J1218" s="3">
        <f t="shared" si="74"/>
        <v>0.45102923661154404</v>
      </c>
      <c r="K1218" s="2">
        <v>92.301249999999996</v>
      </c>
      <c r="L1218" s="2">
        <v>427.8544</v>
      </c>
      <c r="M1218" s="3">
        <f t="shared" si="75"/>
        <v>3.6354128465215805</v>
      </c>
    </row>
    <row r="1219" spans="1:13" x14ac:dyDescent="0.2">
      <c r="A1219" s="1" t="s">
        <v>2</v>
      </c>
      <c r="B1219" s="1" t="s">
        <v>56</v>
      </c>
      <c r="C1219" s="2">
        <v>0</v>
      </c>
      <c r="D1219" s="2">
        <v>0</v>
      </c>
      <c r="E1219" s="3" t="str">
        <f t="shared" si="72"/>
        <v/>
      </c>
      <c r="F1219" s="2">
        <v>141.93790000000001</v>
      </c>
      <c r="G1219" s="2">
        <v>702.22472000000005</v>
      </c>
      <c r="H1219" s="3">
        <f t="shared" si="73"/>
        <v>3.947408127075291</v>
      </c>
      <c r="I1219" s="2">
        <v>754.72784999999999</v>
      </c>
      <c r="J1219" s="3">
        <f t="shared" si="74"/>
        <v>-6.95656454177489E-2</v>
      </c>
      <c r="K1219" s="2">
        <v>4912.2533700000004</v>
      </c>
      <c r="L1219" s="2">
        <v>7845.0209400000003</v>
      </c>
      <c r="M1219" s="3">
        <f t="shared" si="75"/>
        <v>0.59703100575205048</v>
      </c>
    </row>
    <row r="1220" spans="1:13" x14ac:dyDescent="0.2">
      <c r="A1220" s="1" t="s">
        <v>26</v>
      </c>
      <c r="B1220" s="1" t="s">
        <v>56</v>
      </c>
      <c r="C1220" s="2">
        <v>13.722</v>
      </c>
      <c r="D1220" s="2">
        <v>0</v>
      </c>
      <c r="E1220" s="3">
        <f t="shared" si="72"/>
        <v>-1</v>
      </c>
      <c r="F1220" s="2">
        <v>377.06220000000002</v>
      </c>
      <c r="G1220" s="2">
        <v>281.31664000000001</v>
      </c>
      <c r="H1220" s="3">
        <f t="shared" si="73"/>
        <v>-0.25392510837734461</v>
      </c>
      <c r="I1220" s="2">
        <v>474.08087999999998</v>
      </c>
      <c r="J1220" s="3">
        <f t="shared" si="74"/>
        <v>-0.40660623140929031</v>
      </c>
      <c r="K1220" s="2">
        <v>3706.3379399999999</v>
      </c>
      <c r="L1220" s="2">
        <v>4056.4478899999999</v>
      </c>
      <c r="M1220" s="3">
        <f t="shared" si="75"/>
        <v>9.4462500632092938E-2</v>
      </c>
    </row>
    <row r="1221" spans="1:13" x14ac:dyDescent="0.2">
      <c r="A1221" s="1" t="s">
        <v>30</v>
      </c>
      <c r="B1221" s="1" t="s">
        <v>56</v>
      </c>
      <c r="C1221" s="2">
        <v>0</v>
      </c>
      <c r="D1221" s="2">
        <v>0</v>
      </c>
      <c r="E1221" s="3" t="str">
        <f t="shared" ref="E1221:E1284" si="76">IF(C1221=0,"",(D1221/C1221-1))</f>
        <v/>
      </c>
      <c r="F1221" s="2">
        <v>448.99279000000001</v>
      </c>
      <c r="G1221" s="2">
        <v>363.82328999999999</v>
      </c>
      <c r="H1221" s="3">
        <f t="shared" ref="H1221:H1284" si="77">IF(F1221=0,"",(G1221/F1221-1))</f>
        <v>-0.18969012843168376</v>
      </c>
      <c r="I1221" s="2">
        <v>620.24675999999999</v>
      </c>
      <c r="J1221" s="3">
        <f t="shared" ref="J1221:J1284" si="78">IF(I1221=0,"",(G1221/I1221-1))</f>
        <v>-0.4134217000988446</v>
      </c>
      <c r="K1221" s="2">
        <v>4191.8082999999997</v>
      </c>
      <c r="L1221" s="2">
        <v>4025.5836199999999</v>
      </c>
      <c r="M1221" s="3">
        <f t="shared" ref="M1221:M1284" si="79">IF(K1221=0,"",(L1221/K1221-1))</f>
        <v>-3.9654647374976482E-2</v>
      </c>
    </row>
    <row r="1222" spans="1:13" x14ac:dyDescent="0.2">
      <c r="A1222" s="6" t="s">
        <v>0</v>
      </c>
      <c r="B1222" s="6" t="s">
        <v>56</v>
      </c>
      <c r="C1222" s="5">
        <v>822.98505999999998</v>
      </c>
      <c r="D1222" s="5">
        <v>114.68932</v>
      </c>
      <c r="E1222" s="4">
        <f t="shared" si="76"/>
        <v>-0.86064228189026903</v>
      </c>
      <c r="F1222" s="5">
        <v>115599.58675</v>
      </c>
      <c r="G1222" s="5">
        <v>147300.43317</v>
      </c>
      <c r="H1222" s="4">
        <f t="shared" si="77"/>
        <v>0.2742297555834472</v>
      </c>
      <c r="I1222" s="5">
        <v>140421.27304</v>
      </c>
      <c r="J1222" s="4">
        <f t="shared" si="78"/>
        <v>4.898944427060159E-2</v>
      </c>
      <c r="K1222" s="5">
        <v>1332695.80636</v>
      </c>
      <c r="L1222" s="5">
        <v>1564646.25336</v>
      </c>
      <c r="M1222" s="4">
        <f t="shared" si="79"/>
        <v>0.17404605454077893</v>
      </c>
    </row>
    <row r="1223" spans="1:13" x14ac:dyDescent="0.2">
      <c r="A1223" s="1" t="s">
        <v>22</v>
      </c>
      <c r="B1223" s="1" t="s">
        <v>55</v>
      </c>
      <c r="C1223" s="2">
        <v>0</v>
      </c>
      <c r="D1223" s="2">
        <v>0</v>
      </c>
      <c r="E1223" s="3" t="str">
        <f t="shared" si="76"/>
        <v/>
      </c>
      <c r="F1223" s="2">
        <v>35.348300000000002</v>
      </c>
      <c r="G1223" s="2">
        <v>80.892529999999994</v>
      </c>
      <c r="H1223" s="3">
        <f t="shared" si="77"/>
        <v>1.2884418769785246</v>
      </c>
      <c r="I1223" s="2">
        <v>123.30622</v>
      </c>
      <c r="J1223" s="3">
        <f t="shared" si="78"/>
        <v>-0.3439704014931283</v>
      </c>
      <c r="K1223" s="2">
        <v>375.68234000000001</v>
      </c>
      <c r="L1223" s="2">
        <v>981.23844999999994</v>
      </c>
      <c r="M1223" s="3">
        <f t="shared" si="79"/>
        <v>1.6118833533671024</v>
      </c>
    </row>
    <row r="1224" spans="1:13" x14ac:dyDescent="0.2">
      <c r="A1224" s="1" t="s">
        <v>21</v>
      </c>
      <c r="B1224" s="1" t="s">
        <v>55</v>
      </c>
      <c r="C1224" s="2">
        <v>0</v>
      </c>
      <c r="D1224" s="2">
        <v>0</v>
      </c>
      <c r="E1224" s="3" t="str">
        <f t="shared" si="76"/>
        <v/>
      </c>
      <c r="F1224" s="2">
        <v>10695.94132</v>
      </c>
      <c r="G1224" s="2">
        <v>12981.34684</v>
      </c>
      <c r="H1224" s="3">
        <f t="shared" si="77"/>
        <v>0.21367034949290464</v>
      </c>
      <c r="I1224" s="2">
        <v>13853.352870000001</v>
      </c>
      <c r="J1224" s="3">
        <f t="shared" si="78"/>
        <v>-6.2945486062682021E-2</v>
      </c>
      <c r="K1224" s="2">
        <v>130505.95613000001</v>
      </c>
      <c r="L1224" s="2">
        <v>147891.78953000001</v>
      </c>
      <c r="M1224" s="3">
        <f t="shared" si="79"/>
        <v>0.13321869679788079</v>
      </c>
    </row>
    <row r="1225" spans="1:13" x14ac:dyDescent="0.2">
      <c r="A1225" s="1" t="s">
        <v>20</v>
      </c>
      <c r="B1225" s="1" t="s">
        <v>55</v>
      </c>
      <c r="C1225" s="2">
        <v>0</v>
      </c>
      <c r="D1225" s="2">
        <v>0</v>
      </c>
      <c r="E1225" s="3" t="str">
        <f t="shared" si="76"/>
        <v/>
      </c>
      <c r="F1225" s="2">
        <v>984.86533999999995</v>
      </c>
      <c r="G1225" s="2">
        <v>2288.96344</v>
      </c>
      <c r="H1225" s="3">
        <f t="shared" si="77"/>
        <v>1.3241384857751215</v>
      </c>
      <c r="I1225" s="2">
        <v>3086.3268400000002</v>
      </c>
      <c r="J1225" s="3">
        <f t="shared" si="78"/>
        <v>-0.25835351903300041</v>
      </c>
      <c r="K1225" s="2">
        <v>16241.1674</v>
      </c>
      <c r="L1225" s="2">
        <v>32362.64517</v>
      </c>
      <c r="M1225" s="3">
        <f t="shared" si="79"/>
        <v>0.99263047864404119</v>
      </c>
    </row>
    <row r="1226" spans="1:13" x14ac:dyDescent="0.2">
      <c r="A1226" s="1" t="s">
        <v>19</v>
      </c>
      <c r="B1226" s="1" t="s">
        <v>55</v>
      </c>
      <c r="C1226" s="2">
        <v>0</v>
      </c>
      <c r="D1226" s="2">
        <v>0</v>
      </c>
      <c r="E1226" s="3" t="str">
        <f t="shared" si="76"/>
        <v/>
      </c>
      <c r="F1226" s="2">
        <v>0.26494000000000001</v>
      </c>
      <c r="G1226" s="2">
        <v>9.0196299999999994</v>
      </c>
      <c r="H1226" s="3">
        <f t="shared" si="77"/>
        <v>33.044047708915222</v>
      </c>
      <c r="I1226" s="2">
        <v>0.93969000000000003</v>
      </c>
      <c r="J1226" s="3">
        <f t="shared" si="78"/>
        <v>8.5985165320478014</v>
      </c>
      <c r="K1226" s="2">
        <v>45.874420000000001</v>
      </c>
      <c r="L1226" s="2">
        <v>40.233980000000003</v>
      </c>
      <c r="M1226" s="3">
        <f t="shared" si="79"/>
        <v>-0.12295392508504732</v>
      </c>
    </row>
    <row r="1227" spans="1:13" x14ac:dyDescent="0.2">
      <c r="A1227" s="1" t="s">
        <v>18</v>
      </c>
      <c r="B1227" s="1" t="s">
        <v>55</v>
      </c>
      <c r="C1227" s="2">
        <v>0</v>
      </c>
      <c r="D1227" s="2">
        <v>0</v>
      </c>
      <c r="E1227" s="3" t="str">
        <f t="shared" si="76"/>
        <v/>
      </c>
      <c r="F1227" s="2">
        <v>2E-3</v>
      </c>
      <c r="G1227" s="2">
        <v>0</v>
      </c>
      <c r="H1227" s="3">
        <f t="shared" si="77"/>
        <v>-1</v>
      </c>
      <c r="I1227" s="2">
        <v>0</v>
      </c>
      <c r="J1227" s="3" t="str">
        <f t="shared" si="78"/>
        <v/>
      </c>
      <c r="K1227" s="2">
        <v>1.8475600000000001</v>
      </c>
      <c r="L1227" s="2">
        <v>1.3894899999999999</v>
      </c>
      <c r="M1227" s="3">
        <f t="shared" si="79"/>
        <v>-0.24793240814912654</v>
      </c>
    </row>
    <row r="1228" spans="1:13" x14ac:dyDescent="0.2">
      <c r="A1228" s="1" t="s">
        <v>17</v>
      </c>
      <c r="B1228" s="1" t="s">
        <v>55</v>
      </c>
      <c r="C1228" s="2">
        <v>0</v>
      </c>
      <c r="D1228" s="2">
        <v>0</v>
      </c>
      <c r="E1228" s="3" t="str">
        <f t="shared" si="76"/>
        <v/>
      </c>
      <c r="F1228" s="2">
        <v>1434.33583</v>
      </c>
      <c r="G1228" s="2">
        <v>2276.86294</v>
      </c>
      <c r="H1228" s="3">
        <f t="shared" si="77"/>
        <v>0.58739877536211305</v>
      </c>
      <c r="I1228" s="2">
        <v>2382.9184100000002</v>
      </c>
      <c r="J1228" s="3">
        <f t="shared" si="78"/>
        <v>-4.4506546911104783E-2</v>
      </c>
      <c r="K1228" s="2">
        <v>14529.40127</v>
      </c>
      <c r="L1228" s="2">
        <v>20083.418849999998</v>
      </c>
      <c r="M1228" s="3">
        <f t="shared" si="79"/>
        <v>0.38226059538102342</v>
      </c>
    </row>
    <row r="1229" spans="1:13" x14ac:dyDescent="0.2">
      <c r="A1229" s="1" t="s">
        <v>15</v>
      </c>
      <c r="B1229" s="1" t="s">
        <v>55</v>
      </c>
      <c r="C1229" s="2">
        <v>0</v>
      </c>
      <c r="D1229" s="2">
        <v>0</v>
      </c>
      <c r="E1229" s="3" t="str">
        <f t="shared" si="76"/>
        <v/>
      </c>
      <c r="F1229" s="2">
        <v>0</v>
      </c>
      <c r="G1229" s="2">
        <v>0</v>
      </c>
      <c r="H1229" s="3" t="str">
        <f t="shared" si="77"/>
        <v/>
      </c>
      <c r="I1229" s="2">
        <v>0</v>
      </c>
      <c r="J1229" s="3" t="str">
        <f t="shared" si="78"/>
        <v/>
      </c>
      <c r="K1229" s="2">
        <v>0.39211000000000001</v>
      </c>
      <c r="L1229" s="2">
        <v>0</v>
      </c>
      <c r="M1229" s="3">
        <f t="shared" si="79"/>
        <v>-1</v>
      </c>
    </row>
    <row r="1230" spans="1:13" x14ac:dyDescent="0.2">
      <c r="A1230" s="1" t="s">
        <v>14</v>
      </c>
      <c r="B1230" s="1" t="s">
        <v>55</v>
      </c>
      <c r="C1230" s="2">
        <v>0</v>
      </c>
      <c r="D1230" s="2">
        <v>0</v>
      </c>
      <c r="E1230" s="3" t="str">
        <f t="shared" si="76"/>
        <v/>
      </c>
      <c r="F1230" s="2">
        <v>0</v>
      </c>
      <c r="G1230" s="2">
        <v>198.37924000000001</v>
      </c>
      <c r="H1230" s="3" t="str">
        <f t="shared" si="77"/>
        <v/>
      </c>
      <c r="I1230" s="2">
        <v>6.3123199999999997</v>
      </c>
      <c r="J1230" s="3">
        <f t="shared" si="78"/>
        <v>30.427310402514451</v>
      </c>
      <c r="K1230" s="2">
        <v>193.27678</v>
      </c>
      <c r="L1230" s="2">
        <v>1139.9261799999999</v>
      </c>
      <c r="M1230" s="3">
        <f t="shared" si="79"/>
        <v>4.8978951325658464</v>
      </c>
    </row>
    <row r="1231" spans="1:13" x14ac:dyDescent="0.2">
      <c r="A1231" s="1" t="s">
        <v>13</v>
      </c>
      <c r="B1231" s="1" t="s">
        <v>55</v>
      </c>
      <c r="C1231" s="2">
        <v>0</v>
      </c>
      <c r="D1231" s="2">
        <v>0</v>
      </c>
      <c r="E1231" s="3" t="str">
        <f t="shared" si="76"/>
        <v/>
      </c>
      <c r="F1231" s="2">
        <v>179.73537999999999</v>
      </c>
      <c r="G1231" s="2">
        <v>224.29895999999999</v>
      </c>
      <c r="H1231" s="3">
        <f t="shared" si="77"/>
        <v>0.24793994371058159</v>
      </c>
      <c r="I1231" s="2">
        <v>7.4309099999999999</v>
      </c>
      <c r="J1231" s="3">
        <f t="shared" si="78"/>
        <v>29.184588428604304</v>
      </c>
      <c r="K1231" s="2">
        <v>914.78521000000001</v>
      </c>
      <c r="L1231" s="2">
        <v>761.09760000000006</v>
      </c>
      <c r="M1231" s="3">
        <f t="shared" si="79"/>
        <v>-0.16800403889345783</v>
      </c>
    </row>
    <row r="1232" spans="1:13" x14ac:dyDescent="0.2">
      <c r="A1232" s="1" t="s">
        <v>12</v>
      </c>
      <c r="B1232" s="1" t="s">
        <v>55</v>
      </c>
      <c r="C1232" s="2">
        <v>0</v>
      </c>
      <c r="D1232" s="2">
        <v>0</v>
      </c>
      <c r="E1232" s="3" t="str">
        <f t="shared" si="76"/>
        <v/>
      </c>
      <c r="F1232" s="2">
        <v>0</v>
      </c>
      <c r="G1232" s="2">
        <v>22.560659999999999</v>
      </c>
      <c r="H1232" s="3" t="str">
        <f t="shared" si="77"/>
        <v/>
      </c>
      <c r="I1232" s="2">
        <v>2.89941</v>
      </c>
      <c r="J1232" s="3">
        <f t="shared" si="78"/>
        <v>6.7811209866834972</v>
      </c>
      <c r="K1232" s="2">
        <v>305.56783999999999</v>
      </c>
      <c r="L1232" s="2">
        <v>201.90026</v>
      </c>
      <c r="M1232" s="3">
        <f t="shared" si="79"/>
        <v>-0.33926207679446896</v>
      </c>
    </row>
    <row r="1233" spans="1:13" x14ac:dyDescent="0.2">
      <c r="A1233" s="1" t="s">
        <v>11</v>
      </c>
      <c r="B1233" s="1" t="s">
        <v>55</v>
      </c>
      <c r="C1233" s="2">
        <v>0</v>
      </c>
      <c r="D1233" s="2">
        <v>0</v>
      </c>
      <c r="E1233" s="3" t="str">
        <f t="shared" si="76"/>
        <v/>
      </c>
      <c r="F1233" s="2">
        <v>92.226690000000005</v>
      </c>
      <c r="G1233" s="2">
        <v>203.89670000000001</v>
      </c>
      <c r="H1233" s="3">
        <f t="shared" si="77"/>
        <v>1.2108209673360282</v>
      </c>
      <c r="I1233" s="2">
        <v>215.27680000000001</v>
      </c>
      <c r="J1233" s="3">
        <f t="shared" si="78"/>
        <v>-5.2862640098700786E-2</v>
      </c>
      <c r="K1233" s="2">
        <v>1059.15769</v>
      </c>
      <c r="L1233" s="2">
        <v>1250.0535400000001</v>
      </c>
      <c r="M1233" s="3">
        <f t="shared" si="79"/>
        <v>0.180233643962874</v>
      </c>
    </row>
    <row r="1234" spans="1:13" x14ac:dyDescent="0.2">
      <c r="A1234" s="1" t="s">
        <v>10</v>
      </c>
      <c r="B1234" s="1" t="s">
        <v>55</v>
      </c>
      <c r="C1234" s="2">
        <v>0</v>
      </c>
      <c r="D1234" s="2">
        <v>0</v>
      </c>
      <c r="E1234" s="3" t="str">
        <f t="shared" si="76"/>
        <v/>
      </c>
      <c r="F1234" s="2">
        <v>1812.8143500000001</v>
      </c>
      <c r="G1234" s="2">
        <v>1914.3728100000001</v>
      </c>
      <c r="H1234" s="3">
        <f t="shared" si="77"/>
        <v>5.6022537553280127E-2</v>
      </c>
      <c r="I1234" s="2">
        <v>2418.1584800000001</v>
      </c>
      <c r="J1234" s="3">
        <f t="shared" si="78"/>
        <v>-0.20833443058703083</v>
      </c>
      <c r="K1234" s="2">
        <v>15157.644259999999</v>
      </c>
      <c r="L1234" s="2">
        <v>16894.27823</v>
      </c>
      <c r="M1234" s="3">
        <f t="shared" si="79"/>
        <v>0.1145714954257675</v>
      </c>
    </row>
    <row r="1235" spans="1:13" x14ac:dyDescent="0.2">
      <c r="A1235" s="1" t="s">
        <v>28</v>
      </c>
      <c r="B1235" s="1" t="s">
        <v>55</v>
      </c>
      <c r="C1235" s="2">
        <v>0</v>
      </c>
      <c r="D1235" s="2">
        <v>0</v>
      </c>
      <c r="E1235" s="3" t="str">
        <f t="shared" si="76"/>
        <v/>
      </c>
      <c r="F1235" s="2">
        <v>72.458510000000004</v>
      </c>
      <c r="G1235" s="2">
        <v>33.465710000000001</v>
      </c>
      <c r="H1235" s="3">
        <f t="shared" si="77"/>
        <v>-0.53813968849207638</v>
      </c>
      <c r="I1235" s="2">
        <v>24.4877</v>
      </c>
      <c r="J1235" s="3">
        <f t="shared" si="78"/>
        <v>0.36663345271299463</v>
      </c>
      <c r="K1235" s="2">
        <v>227.25530000000001</v>
      </c>
      <c r="L1235" s="2">
        <v>332.36646999999999</v>
      </c>
      <c r="M1235" s="3">
        <f t="shared" si="79"/>
        <v>0.46252461438743109</v>
      </c>
    </row>
    <row r="1236" spans="1:13" x14ac:dyDescent="0.2">
      <c r="A1236" s="1" t="s">
        <v>9</v>
      </c>
      <c r="B1236" s="1" t="s">
        <v>55</v>
      </c>
      <c r="C1236" s="2">
        <v>0</v>
      </c>
      <c r="D1236" s="2">
        <v>0</v>
      </c>
      <c r="E1236" s="3" t="str">
        <f t="shared" si="76"/>
        <v/>
      </c>
      <c r="F1236" s="2">
        <v>457.28548000000001</v>
      </c>
      <c r="G1236" s="2">
        <v>1248.03</v>
      </c>
      <c r="H1236" s="3">
        <f t="shared" si="77"/>
        <v>1.7292141443021545</v>
      </c>
      <c r="I1236" s="2">
        <v>651.05976999999996</v>
      </c>
      <c r="J1236" s="3">
        <f t="shared" si="78"/>
        <v>0.91692077672069972</v>
      </c>
      <c r="K1236" s="2">
        <v>10256.258309999999</v>
      </c>
      <c r="L1236" s="2">
        <v>9673.3370699999996</v>
      </c>
      <c r="M1236" s="3">
        <f t="shared" si="79"/>
        <v>-5.6835662907557927E-2</v>
      </c>
    </row>
    <row r="1237" spans="1:13" x14ac:dyDescent="0.2">
      <c r="A1237" s="1" t="s">
        <v>8</v>
      </c>
      <c r="B1237" s="1" t="s">
        <v>55</v>
      </c>
      <c r="C1237" s="2">
        <v>0</v>
      </c>
      <c r="D1237" s="2">
        <v>0</v>
      </c>
      <c r="E1237" s="3" t="str">
        <f t="shared" si="76"/>
        <v/>
      </c>
      <c r="F1237" s="2">
        <v>216.44539</v>
      </c>
      <c r="G1237" s="2">
        <v>87.617099999999994</v>
      </c>
      <c r="H1237" s="3">
        <f t="shared" si="77"/>
        <v>-0.59519997168800876</v>
      </c>
      <c r="I1237" s="2">
        <v>53.055030000000002</v>
      </c>
      <c r="J1237" s="3">
        <f t="shared" si="78"/>
        <v>0.65143813885318669</v>
      </c>
      <c r="K1237" s="2">
        <v>1277.47946</v>
      </c>
      <c r="L1237" s="2">
        <v>1127.9951699999999</v>
      </c>
      <c r="M1237" s="3">
        <f t="shared" si="79"/>
        <v>-0.11701502425721988</v>
      </c>
    </row>
    <row r="1238" spans="1:13" x14ac:dyDescent="0.2">
      <c r="A1238" s="1" t="s">
        <v>7</v>
      </c>
      <c r="B1238" s="1" t="s">
        <v>55</v>
      </c>
      <c r="C1238" s="2">
        <v>0</v>
      </c>
      <c r="D1238" s="2">
        <v>0</v>
      </c>
      <c r="E1238" s="3" t="str">
        <f t="shared" si="76"/>
        <v/>
      </c>
      <c r="F1238" s="2">
        <v>1.6726099999999999</v>
      </c>
      <c r="G1238" s="2">
        <v>1.94255</v>
      </c>
      <c r="H1238" s="3">
        <f t="shared" si="77"/>
        <v>0.16138848864947608</v>
      </c>
      <c r="I1238" s="2">
        <v>1.3468800000000001</v>
      </c>
      <c r="J1238" s="3">
        <f t="shared" si="78"/>
        <v>0.44225914706581126</v>
      </c>
      <c r="K1238" s="2">
        <v>47.405099999999997</v>
      </c>
      <c r="L1238" s="2">
        <v>29.182230000000001</v>
      </c>
      <c r="M1238" s="3">
        <f t="shared" si="79"/>
        <v>-0.38440737389015101</v>
      </c>
    </row>
    <row r="1239" spans="1:13" x14ac:dyDescent="0.2">
      <c r="A1239" s="1" t="s">
        <v>6</v>
      </c>
      <c r="B1239" s="1" t="s">
        <v>55</v>
      </c>
      <c r="C1239" s="2">
        <v>0</v>
      </c>
      <c r="D1239" s="2">
        <v>0</v>
      </c>
      <c r="E1239" s="3" t="str">
        <f t="shared" si="76"/>
        <v/>
      </c>
      <c r="F1239" s="2">
        <v>512.02900999999997</v>
      </c>
      <c r="G1239" s="2">
        <v>357.26227999999998</v>
      </c>
      <c r="H1239" s="3">
        <f t="shared" si="77"/>
        <v>-0.30226164333931005</v>
      </c>
      <c r="I1239" s="2">
        <v>344.60901999999999</v>
      </c>
      <c r="J1239" s="3">
        <f t="shared" si="78"/>
        <v>3.6717727237667752E-2</v>
      </c>
      <c r="K1239" s="2">
        <v>4040.20723</v>
      </c>
      <c r="L1239" s="2">
        <v>5024.6978200000003</v>
      </c>
      <c r="M1239" s="3">
        <f t="shared" si="79"/>
        <v>0.2436732904910921</v>
      </c>
    </row>
    <row r="1240" spans="1:13" x14ac:dyDescent="0.2">
      <c r="A1240" s="1" t="s">
        <v>5</v>
      </c>
      <c r="B1240" s="1" t="s">
        <v>55</v>
      </c>
      <c r="C1240" s="2">
        <v>0</v>
      </c>
      <c r="D1240" s="2">
        <v>0</v>
      </c>
      <c r="E1240" s="3" t="str">
        <f t="shared" si="76"/>
        <v/>
      </c>
      <c r="F1240" s="2">
        <v>2.7986499999999999</v>
      </c>
      <c r="G1240" s="2">
        <v>0</v>
      </c>
      <c r="H1240" s="3">
        <f t="shared" si="77"/>
        <v>-1</v>
      </c>
      <c r="I1240" s="2">
        <v>0.90390999999999999</v>
      </c>
      <c r="J1240" s="3">
        <f t="shared" si="78"/>
        <v>-1</v>
      </c>
      <c r="K1240" s="2">
        <v>3.72845</v>
      </c>
      <c r="L1240" s="2">
        <v>87.72851</v>
      </c>
      <c r="M1240" s="3">
        <f t="shared" si="79"/>
        <v>22.529485443012511</v>
      </c>
    </row>
    <row r="1241" spans="1:13" x14ac:dyDescent="0.2">
      <c r="A1241" s="1" t="s">
        <v>4</v>
      </c>
      <c r="B1241" s="1" t="s">
        <v>55</v>
      </c>
      <c r="C1241" s="2">
        <v>0</v>
      </c>
      <c r="D1241" s="2">
        <v>0</v>
      </c>
      <c r="E1241" s="3" t="str">
        <f t="shared" si="76"/>
        <v/>
      </c>
      <c r="F1241" s="2">
        <v>193.97117</v>
      </c>
      <c r="G1241" s="2">
        <v>247.61508000000001</v>
      </c>
      <c r="H1241" s="3">
        <f t="shared" si="77"/>
        <v>0.27655609851711471</v>
      </c>
      <c r="I1241" s="2">
        <v>162.64411999999999</v>
      </c>
      <c r="J1241" s="3">
        <f t="shared" si="78"/>
        <v>0.52243487191544347</v>
      </c>
      <c r="K1241" s="2">
        <v>1966.2007100000001</v>
      </c>
      <c r="L1241" s="2">
        <v>2520.98882</v>
      </c>
      <c r="M1241" s="3">
        <f t="shared" si="79"/>
        <v>0.28216250110091767</v>
      </c>
    </row>
    <row r="1242" spans="1:13" x14ac:dyDescent="0.2">
      <c r="A1242" s="1" t="s">
        <v>24</v>
      </c>
      <c r="B1242" s="1" t="s">
        <v>55</v>
      </c>
      <c r="C1242" s="2">
        <v>0</v>
      </c>
      <c r="D1242" s="2">
        <v>0</v>
      </c>
      <c r="E1242" s="3" t="str">
        <f t="shared" si="76"/>
        <v/>
      </c>
      <c r="F1242" s="2">
        <v>0</v>
      </c>
      <c r="G1242" s="2">
        <v>0</v>
      </c>
      <c r="H1242" s="3" t="str">
        <f t="shared" si="77"/>
        <v/>
      </c>
      <c r="I1242" s="2">
        <v>0</v>
      </c>
      <c r="J1242" s="3" t="str">
        <f t="shared" si="78"/>
        <v/>
      </c>
      <c r="K1242" s="2">
        <v>0</v>
      </c>
      <c r="L1242" s="2">
        <v>1.58049</v>
      </c>
      <c r="M1242" s="3" t="str">
        <f t="shared" si="79"/>
        <v/>
      </c>
    </row>
    <row r="1243" spans="1:13" x14ac:dyDescent="0.2">
      <c r="A1243" s="1" t="s">
        <v>3</v>
      </c>
      <c r="B1243" s="1" t="s">
        <v>55</v>
      </c>
      <c r="C1243" s="2">
        <v>0</v>
      </c>
      <c r="D1243" s="2">
        <v>0</v>
      </c>
      <c r="E1243" s="3" t="str">
        <f t="shared" si="76"/>
        <v/>
      </c>
      <c r="F1243" s="2">
        <v>0</v>
      </c>
      <c r="G1243" s="2">
        <v>162.15</v>
      </c>
      <c r="H1243" s="3" t="str">
        <f t="shared" si="77"/>
        <v/>
      </c>
      <c r="I1243" s="2">
        <v>119.9845</v>
      </c>
      <c r="J1243" s="3">
        <f t="shared" si="78"/>
        <v>0.35142455900553826</v>
      </c>
      <c r="K1243" s="2">
        <v>511.42563999999999</v>
      </c>
      <c r="L1243" s="2">
        <v>1501.6501900000001</v>
      </c>
      <c r="M1243" s="3">
        <f t="shared" si="79"/>
        <v>1.9362043522104213</v>
      </c>
    </row>
    <row r="1244" spans="1:13" x14ac:dyDescent="0.2">
      <c r="A1244" s="1" t="s">
        <v>2</v>
      </c>
      <c r="B1244" s="1" t="s">
        <v>55</v>
      </c>
      <c r="C1244" s="2">
        <v>0</v>
      </c>
      <c r="D1244" s="2">
        <v>0</v>
      </c>
      <c r="E1244" s="3" t="str">
        <f t="shared" si="76"/>
        <v/>
      </c>
      <c r="F1244" s="2">
        <v>379.27037999999999</v>
      </c>
      <c r="G1244" s="2">
        <v>693.60825</v>
      </c>
      <c r="H1244" s="3">
        <f t="shared" si="77"/>
        <v>0.82879625348016894</v>
      </c>
      <c r="I1244" s="2">
        <v>617.9239</v>
      </c>
      <c r="J1244" s="3">
        <f t="shared" si="78"/>
        <v>0.12248166805006244</v>
      </c>
      <c r="K1244" s="2">
        <v>869.19497999999999</v>
      </c>
      <c r="L1244" s="2">
        <v>5594.0273900000002</v>
      </c>
      <c r="M1244" s="3">
        <f t="shared" si="79"/>
        <v>5.4358717189093753</v>
      </c>
    </row>
    <row r="1245" spans="1:13" x14ac:dyDescent="0.2">
      <c r="A1245" s="1" t="s">
        <v>26</v>
      </c>
      <c r="B1245" s="1" t="s">
        <v>55</v>
      </c>
      <c r="C1245" s="2">
        <v>0</v>
      </c>
      <c r="D1245" s="2">
        <v>0</v>
      </c>
      <c r="E1245" s="3" t="str">
        <f t="shared" si="76"/>
        <v/>
      </c>
      <c r="F1245" s="2">
        <v>0</v>
      </c>
      <c r="G1245" s="2">
        <v>13.083460000000001</v>
      </c>
      <c r="H1245" s="3" t="str">
        <f t="shared" si="77"/>
        <v/>
      </c>
      <c r="I1245" s="2">
        <v>0.56501000000000001</v>
      </c>
      <c r="J1245" s="3">
        <f t="shared" si="78"/>
        <v>22.156156528203041</v>
      </c>
      <c r="K1245" s="2">
        <v>5.2679999999999998E-2</v>
      </c>
      <c r="L1245" s="2">
        <v>15.340009999999999</v>
      </c>
      <c r="M1245" s="3">
        <f t="shared" si="79"/>
        <v>290.19229309035688</v>
      </c>
    </row>
    <row r="1246" spans="1:13" x14ac:dyDescent="0.2">
      <c r="A1246" s="1" t="s">
        <v>30</v>
      </c>
      <c r="B1246" s="1" t="s">
        <v>55</v>
      </c>
      <c r="C1246" s="2">
        <v>0</v>
      </c>
      <c r="D1246" s="2">
        <v>0</v>
      </c>
      <c r="E1246" s="3" t="str">
        <f t="shared" si="76"/>
        <v/>
      </c>
      <c r="F1246" s="2">
        <v>0</v>
      </c>
      <c r="G1246" s="2">
        <v>0.25607000000000002</v>
      </c>
      <c r="H1246" s="3" t="str">
        <f t="shared" si="77"/>
        <v/>
      </c>
      <c r="I1246" s="2">
        <v>0.24656</v>
      </c>
      <c r="J1246" s="3">
        <f t="shared" si="78"/>
        <v>3.8570733290071546E-2</v>
      </c>
      <c r="K1246" s="2">
        <v>0</v>
      </c>
      <c r="L1246" s="2">
        <v>6.0988600000000002</v>
      </c>
      <c r="M1246" s="3" t="str">
        <f t="shared" si="79"/>
        <v/>
      </c>
    </row>
    <row r="1247" spans="1:13" x14ac:dyDescent="0.2">
      <c r="A1247" s="6" t="s">
        <v>0</v>
      </c>
      <c r="B1247" s="6" t="s">
        <v>55</v>
      </c>
      <c r="C1247" s="5">
        <v>0</v>
      </c>
      <c r="D1247" s="5">
        <v>0</v>
      </c>
      <c r="E1247" s="4" t="str">
        <f t="shared" si="76"/>
        <v/>
      </c>
      <c r="F1247" s="5">
        <v>17071.465349999999</v>
      </c>
      <c r="G1247" s="5">
        <v>23045.624250000001</v>
      </c>
      <c r="H1247" s="4">
        <f t="shared" si="77"/>
        <v>0.34994997661404637</v>
      </c>
      <c r="I1247" s="5">
        <v>24073.748350000002</v>
      </c>
      <c r="J1247" s="4">
        <f t="shared" si="78"/>
        <v>-4.2707271217280129E-2</v>
      </c>
      <c r="K1247" s="5">
        <v>198529.96087000001</v>
      </c>
      <c r="L1247" s="5">
        <v>247522.96431000001</v>
      </c>
      <c r="M1247" s="4">
        <f t="shared" si="79"/>
        <v>0.24677889032618738</v>
      </c>
    </row>
    <row r="1248" spans="1:13" x14ac:dyDescent="0.2">
      <c r="A1248" s="1" t="s">
        <v>22</v>
      </c>
      <c r="B1248" s="1" t="s">
        <v>54</v>
      </c>
      <c r="C1248" s="2">
        <v>0</v>
      </c>
      <c r="D1248" s="2">
        <v>0</v>
      </c>
      <c r="E1248" s="3" t="str">
        <f t="shared" si="76"/>
        <v/>
      </c>
      <c r="F1248" s="2">
        <v>7.7338100000000001</v>
      </c>
      <c r="G1248" s="2">
        <v>8.3232300000000006</v>
      </c>
      <c r="H1248" s="3">
        <f t="shared" si="77"/>
        <v>7.6213405811624613E-2</v>
      </c>
      <c r="I1248" s="2">
        <v>93.25985</v>
      </c>
      <c r="J1248" s="3">
        <f t="shared" si="78"/>
        <v>-0.91075226906326789</v>
      </c>
      <c r="K1248" s="2">
        <v>2112.2533100000001</v>
      </c>
      <c r="L1248" s="2">
        <v>353.43506000000002</v>
      </c>
      <c r="M1248" s="3">
        <f t="shared" si="79"/>
        <v>-0.83267392299648002</v>
      </c>
    </row>
    <row r="1249" spans="1:13" x14ac:dyDescent="0.2">
      <c r="A1249" s="1" t="s">
        <v>21</v>
      </c>
      <c r="B1249" s="1" t="s">
        <v>54</v>
      </c>
      <c r="C1249" s="2">
        <v>0</v>
      </c>
      <c r="D1249" s="2">
        <v>0</v>
      </c>
      <c r="E1249" s="3" t="str">
        <f t="shared" si="76"/>
        <v/>
      </c>
      <c r="F1249" s="2">
        <v>0</v>
      </c>
      <c r="G1249" s="2">
        <v>91.162409999999994</v>
      </c>
      <c r="H1249" s="3" t="str">
        <f t="shared" si="77"/>
        <v/>
      </c>
      <c r="I1249" s="2">
        <v>196.35471999999999</v>
      </c>
      <c r="J1249" s="3">
        <f t="shared" si="78"/>
        <v>-0.53572590462811387</v>
      </c>
      <c r="K1249" s="2">
        <v>8.9817999999999998</v>
      </c>
      <c r="L1249" s="2">
        <v>487.24081000000001</v>
      </c>
      <c r="M1249" s="3">
        <f t="shared" si="79"/>
        <v>53.247568416130399</v>
      </c>
    </row>
    <row r="1250" spans="1:13" x14ac:dyDescent="0.2">
      <c r="A1250" s="1" t="s">
        <v>20</v>
      </c>
      <c r="B1250" s="1" t="s">
        <v>54</v>
      </c>
      <c r="C1250" s="2">
        <v>0</v>
      </c>
      <c r="D1250" s="2">
        <v>0</v>
      </c>
      <c r="E1250" s="3" t="str">
        <f t="shared" si="76"/>
        <v/>
      </c>
      <c r="F1250" s="2">
        <v>26.64283</v>
      </c>
      <c r="G1250" s="2">
        <v>275.58688999999998</v>
      </c>
      <c r="H1250" s="3">
        <f t="shared" si="77"/>
        <v>9.3437543984629254</v>
      </c>
      <c r="I1250" s="2">
        <v>373.77472</v>
      </c>
      <c r="J1250" s="3">
        <f t="shared" si="78"/>
        <v>-0.26269253843598628</v>
      </c>
      <c r="K1250" s="2">
        <v>747.08810000000005</v>
      </c>
      <c r="L1250" s="2">
        <v>2648.16032</v>
      </c>
      <c r="M1250" s="3">
        <f t="shared" si="79"/>
        <v>2.5446426197927656</v>
      </c>
    </row>
    <row r="1251" spans="1:13" x14ac:dyDescent="0.2">
      <c r="A1251" s="1" t="s">
        <v>19</v>
      </c>
      <c r="B1251" s="1" t="s">
        <v>54</v>
      </c>
      <c r="C1251" s="2">
        <v>0</v>
      </c>
      <c r="D1251" s="2">
        <v>0</v>
      </c>
      <c r="E1251" s="3" t="str">
        <f t="shared" si="76"/>
        <v/>
      </c>
      <c r="F1251" s="2">
        <v>6.1989999999999998</v>
      </c>
      <c r="G1251" s="2">
        <v>9.4600000000000004E-2</v>
      </c>
      <c r="H1251" s="3">
        <f t="shared" si="77"/>
        <v>-0.9847394741087272</v>
      </c>
      <c r="I1251" s="2">
        <v>0</v>
      </c>
      <c r="J1251" s="3" t="str">
        <f t="shared" si="78"/>
        <v/>
      </c>
      <c r="K1251" s="2">
        <v>300.18326000000002</v>
      </c>
      <c r="L1251" s="2">
        <v>5.5459699999999996</v>
      </c>
      <c r="M1251" s="3">
        <f t="shared" si="79"/>
        <v>-0.98152471926649076</v>
      </c>
    </row>
    <row r="1252" spans="1:13" x14ac:dyDescent="0.2">
      <c r="A1252" s="1" t="s">
        <v>18</v>
      </c>
      <c r="B1252" s="1" t="s">
        <v>54</v>
      </c>
      <c r="C1252" s="2">
        <v>0</v>
      </c>
      <c r="D1252" s="2">
        <v>0</v>
      </c>
      <c r="E1252" s="3" t="str">
        <f t="shared" si="76"/>
        <v/>
      </c>
      <c r="F1252" s="2">
        <v>0</v>
      </c>
      <c r="G1252" s="2">
        <v>0</v>
      </c>
      <c r="H1252" s="3" t="str">
        <f t="shared" si="77"/>
        <v/>
      </c>
      <c r="I1252" s="2">
        <v>0.86109999999999998</v>
      </c>
      <c r="J1252" s="3">
        <f t="shared" si="78"/>
        <v>-1</v>
      </c>
      <c r="K1252" s="2">
        <v>0</v>
      </c>
      <c r="L1252" s="2">
        <v>1.5360100000000001</v>
      </c>
      <c r="M1252" s="3" t="str">
        <f t="shared" si="79"/>
        <v/>
      </c>
    </row>
    <row r="1253" spans="1:13" x14ac:dyDescent="0.2">
      <c r="A1253" s="1" t="s">
        <v>17</v>
      </c>
      <c r="B1253" s="1" t="s">
        <v>54</v>
      </c>
      <c r="C1253" s="2">
        <v>0</v>
      </c>
      <c r="D1253" s="2">
        <v>0</v>
      </c>
      <c r="E1253" s="3" t="str">
        <f t="shared" si="76"/>
        <v/>
      </c>
      <c r="F1253" s="2">
        <v>525.79579000000001</v>
      </c>
      <c r="G1253" s="2">
        <v>159.89846</v>
      </c>
      <c r="H1253" s="3">
        <f t="shared" si="77"/>
        <v>-0.69589246806255334</v>
      </c>
      <c r="I1253" s="2">
        <v>461.10448000000002</v>
      </c>
      <c r="J1253" s="3">
        <f t="shared" si="78"/>
        <v>-0.65322726857912983</v>
      </c>
      <c r="K1253" s="2">
        <v>4026.6881600000002</v>
      </c>
      <c r="L1253" s="2">
        <v>3373.3931299999999</v>
      </c>
      <c r="M1253" s="3">
        <f t="shared" si="79"/>
        <v>-0.16224127720881176</v>
      </c>
    </row>
    <row r="1254" spans="1:13" x14ac:dyDescent="0.2">
      <c r="A1254" s="1" t="s">
        <v>16</v>
      </c>
      <c r="B1254" s="1" t="s">
        <v>54</v>
      </c>
      <c r="C1254" s="2">
        <v>0</v>
      </c>
      <c r="D1254" s="2">
        <v>0</v>
      </c>
      <c r="E1254" s="3" t="str">
        <f t="shared" si="76"/>
        <v/>
      </c>
      <c r="F1254" s="2">
        <v>517.57852000000003</v>
      </c>
      <c r="G1254" s="2">
        <v>558.47411999999997</v>
      </c>
      <c r="H1254" s="3">
        <f t="shared" si="77"/>
        <v>7.9013325359792663E-2</v>
      </c>
      <c r="I1254" s="2">
        <v>450.26141999999999</v>
      </c>
      <c r="J1254" s="3">
        <f t="shared" si="78"/>
        <v>0.24033304918729215</v>
      </c>
      <c r="K1254" s="2">
        <v>3674.8310099999999</v>
      </c>
      <c r="L1254" s="2">
        <v>5335.6243800000002</v>
      </c>
      <c r="M1254" s="3">
        <f t="shared" si="79"/>
        <v>0.45193734500460758</v>
      </c>
    </row>
    <row r="1255" spans="1:13" x14ac:dyDescent="0.2">
      <c r="A1255" s="1" t="s">
        <v>14</v>
      </c>
      <c r="B1255" s="1" t="s">
        <v>54</v>
      </c>
      <c r="C1255" s="2">
        <v>0</v>
      </c>
      <c r="D1255" s="2">
        <v>0</v>
      </c>
      <c r="E1255" s="3" t="str">
        <f t="shared" si="76"/>
        <v/>
      </c>
      <c r="F1255" s="2">
        <v>0</v>
      </c>
      <c r="G1255" s="2">
        <v>0</v>
      </c>
      <c r="H1255" s="3" t="str">
        <f t="shared" si="77"/>
        <v/>
      </c>
      <c r="I1255" s="2">
        <v>3.2614999999999998</v>
      </c>
      <c r="J1255" s="3">
        <f t="shared" si="78"/>
        <v>-1</v>
      </c>
      <c r="K1255" s="2">
        <v>73.117559999999997</v>
      </c>
      <c r="L1255" s="2">
        <v>41.706400000000002</v>
      </c>
      <c r="M1255" s="3">
        <f t="shared" si="79"/>
        <v>-0.42959803363241333</v>
      </c>
    </row>
    <row r="1256" spans="1:13" x14ac:dyDescent="0.2">
      <c r="A1256" s="1" t="s">
        <v>13</v>
      </c>
      <c r="B1256" s="1" t="s">
        <v>54</v>
      </c>
      <c r="C1256" s="2">
        <v>269.13504</v>
      </c>
      <c r="D1256" s="2">
        <v>0</v>
      </c>
      <c r="E1256" s="3">
        <f t="shared" si="76"/>
        <v>-1</v>
      </c>
      <c r="F1256" s="2">
        <v>9648.0900899999997</v>
      </c>
      <c r="G1256" s="2">
        <v>8940.3314100000007</v>
      </c>
      <c r="H1256" s="3">
        <f t="shared" si="77"/>
        <v>-7.3357387151014808E-2</v>
      </c>
      <c r="I1256" s="2">
        <v>8461.7085700000007</v>
      </c>
      <c r="J1256" s="3">
        <f t="shared" si="78"/>
        <v>5.6563380319773815E-2</v>
      </c>
      <c r="K1256" s="2">
        <v>94036.314729999998</v>
      </c>
      <c r="L1256" s="2">
        <v>118880.8746</v>
      </c>
      <c r="M1256" s="3">
        <f t="shared" si="79"/>
        <v>0.26420176015334573</v>
      </c>
    </row>
    <row r="1257" spans="1:13" x14ac:dyDescent="0.2">
      <c r="A1257" s="1" t="s">
        <v>12</v>
      </c>
      <c r="B1257" s="1" t="s">
        <v>54</v>
      </c>
      <c r="C1257" s="2">
        <v>0</v>
      </c>
      <c r="D1257" s="2">
        <v>0</v>
      </c>
      <c r="E1257" s="3" t="str">
        <f t="shared" si="76"/>
        <v/>
      </c>
      <c r="F1257" s="2">
        <v>808.12721999999997</v>
      </c>
      <c r="G1257" s="2">
        <v>825.14910999999995</v>
      </c>
      <c r="H1257" s="3">
        <f t="shared" si="77"/>
        <v>2.1063379105086932E-2</v>
      </c>
      <c r="I1257" s="2">
        <v>1450.33593</v>
      </c>
      <c r="J1257" s="3">
        <f t="shared" si="78"/>
        <v>-0.43106345713989169</v>
      </c>
      <c r="K1257" s="2">
        <v>14640.08113</v>
      </c>
      <c r="L1257" s="2">
        <v>12202.883589999999</v>
      </c>
      <c r="M1257" s="3">
        <f t="shared" si="79"/>
        <v>-0.16647431925809286</v>
      </c>
    </row>
    <row r="1258" spans="1:13" x14ac:dyDescent="0.2">
      <c r="A1258" s="1" t="s">
        <v>11</v>
      </c>
      <c r="B1258" s="1" t="s">
        <v>54</v>
      </c>
      <c r="C1258" s="2">
        <v>35</v>
      </c>
      <c r="D1258" s="2">
        <v>0</v>
      </c>
      <c r="E1258" s="3">
        <f t="shared" si="76"/>
        <v>-1</v>
      </c>
      <c r="F1258" s="2">
        <v>65.355829999999997</v>
      </c>
      <c r="G1258" s="2">
        <v>25.738939999999999</v>
      </c>
      <c r="H1258" s="3">
        <f t="shared" si="77"/>
        <v>-0.60617224201727682</v>
      </c>
      <c r="I1258" s="2">
        <v>66.661860000000004</v>
      </c>
      <c r="J1258" s="3">
        <f t="shared" si="78"/>
        <v>-0.61388806132922191</v>
      </c>
      <c r="K1258" s="2">
        <v>1057.30843</v>
      </c>
      <c r="L1258" s="2">
        <v>956.54965000000004</v>
      </c>
      <c r="M1258" s="3">
        <f t="shared" si="79"/>
        <v>-9.5297433692077882E-2</v>
      </c>
    </row>
    <row r="1259" spans="1:13" x14ac:dyDescent="0.2">
      <c r="A1259" s="1" t="s">
        <v>10</v>
      </c>
      <c r="B1259" s="1" t="s">
        <v>54</v>
      </c>
      <c r="C1259" s="2">
        <v>0</v>
      </c>
      <c r="D1259" s="2">
        <v>0</v>
      </c>
      <c r="E1259" s="3" t="str">
        <f t="shared" si="76"/>
        <v/>
      </c>
      <c r="F1259" s="2">
        <v>376.83287999999999</v>
      </c>
      <c r="G1259" s="2">
        <v>315.0213</v>
      </c>
      <c r="H1259" s="3">
        <f t="shared" si="77"/>
        <v>-0.16402915796519668</v>
      </c>
      <c r="I1259" s="2">
        <v>307.45033999999998</v>
      </c>
      <c r="J1259" s="3">
        <f t="shared" si="78"/>
        <v>2.4624984965051722E-2</v>
      </c>
      <c r="K1259" s="2">
        <v>3841.4774400000001</v>
      </c>
      <c r="L1259" s="2">
        <v>2812.8474500000002</v>
      </c>
      <c r="M1259" s="3">
        <f t="shared" si="79"/>
        <v>-0.26776936896445758</v>
      </c>
    </row>
    <row r="1260" spans="1:13" x14ac:dyDescent="0.2">
      <c r="A1260" s="1" t="s">
        <v>28</v>
      </c>
      <c r="B1260" s="1" t="s">
        <v>54</v>
      </c>
      <c r="C1260" s="2">
        <v>0</v>
      </c>
      <c r="D1260" s="2">
        <v>0</v>
      </c>
      <c r="E1260" s="3" t="str">
        <f t="shared" si="76"/>
        <v/>
      </c>
      <c r="F1260" s="2">
        <v>15839.3796</v>
      </c>
      <c r="G1260" s="2">
        <v>13979.21782</v>
      </c>
      <c r="H1260" s="3">
        <f t="shared" si="77"/>
        <v>-0.11743905550442146</v>
      </c>
      <c r="I1260" s="2">
        <v>18222.67913</v>
      </c>
      <c r="J1260" s="3">
        <f t="shared" si="78"/>
        <v>-0.23286703781190932</v>
      </c>
      <c r="K1260" s="2">
        <v>167027.67537000001</v>
      </c>
      <c r="L1260" s="2">
        <v>151942.1807</v>
      </c>
      <c r="M1260" s="3">
        <f t="shared" si="79"/>
        <v>-9.0317335953952527E-2</v>
      </c>
    </row>
    <row r="1261" spans="1:13" x14ac:dyDescent="0.2">
      <c r="A1261" s="1" t="s">
        <v>9</v>
      </c>
      <c r="B1261" s="1" t="s">
        <v>54</v>
      </c>
      <c r="C1261" s="2">
        <v>0</v>
      </c>
      <c r="D1261" s="2">
        <v>0</v>
      </c>
      <c r="E1261" s="3" t="str">
        <f t="shared" si="76"/>
        <v/>
      </c>
      <c r="F1261" s="2">
        <v>237.27882</v>
      </c>
      <c r="G1261" s="2">
        <v>50.191220000000001</v>
      </c>
      <c r="H1261" s="3">
        <f t="shared" si="77"/>
        <v>-0.78847155426683257</v>
      </c>
      <c r="I1261" s="2">
        <v>234.13103000000001</v>
      </c>
      <c r="J1261" s="3">
        <f t="shared" si="78"/>
        <v>-0.78562764619452619</v>
      </c>
      <c r="K1261" s="2">
        <v>3998.3332399999999</v>
      </c>
      <c r="L1261" s="2">
        <v>1792.76394</v>
      </c>
      <c r="M1261" s="3">
        <f t="shared" si="79"/>
        <v>-0.55162218044637013</v>
      </c>
    </row>
    <row r="1262" spans="1:13" x14ac:dyDescent="0.2">
      <c r="A1262" s="1" t="s">
        <v>8</v>
      </c>
      <c r="B1262" s="1" t="s">
        <v>54</v>
      </c>
      <c r="C1262" s="2">
        <v>0</v>
      </c>
      <c r="D1262" s="2">
        <v>0</v>
      </c>
      <c r="E1262" s="3" t="str">
        <f t="shared" si="76"/>
        <v/>
      </c>
      <c r="F1262" s="2">
        <v>205.55993000000001</v>
      </c>
      <c r="G1262" s="2">
        <v>491.22404</v>
      </c>
      <c r="H1262" s="3">
        <f t="shared" si="77"/>
        <v>1.389687717834891</v>
      </c>
      <c r="I1262" s="2">
        <v>447.21805000000001</v>
      </c>
      <c r="J1262" s="3">
        <f t="shared" si="78"/>
        <v>9.8399404943516844E-2</v>
      </c>
      <c r="K1262" s="2">
        <v>4324.35653</v>
      </c>
      <c r="L1262" s="2">
        <v>4809.5913899999996</v>
      </c>
      <c r="M1262" s="3">
        <f t="shared" si="79"/>
        <v>0.11220972568605481</v>
      </c>
    </row>
    <row r="1263" spans="1:13" x14ac:dyDescent="0.2">
      <c r="A1263" s="1" t="s">
        <v>7</v>
      </c>
      <c r="B1263" s="1" t="s">
        <v>54</v>
      </c>
      <c r="C1263" s="2">
        <v>0</v>
      </c>
      <c r="D1263" s="2">
        <v>0</v>
      </c>
      <c r="E1263" s="3" t="str">
        <f t="shared" si="76"/>
        <v/>
      </c>
      <c r="F1263" s="2">
        <v>20.84412</v>
      </c>
      <c r="G1263" s="2">
        <v>318.84908000000001</v>
      </c>
      <c r="H1263" s="3">
        <f t="shared" si="77"/>
        <v>14.296835750321915</v>
      </c>
      <c r="I1263" s="2">
        <v>223.42499000000001</v>
      </c>
      <c r="J1263" s="3">
        <f t="shared" si="78"/>
        <v>0.4270967629896727</v>
      </c>
      <c r="K1263" s="2">
        <v>2918.1659</v>
      </c>
      <c r="L1263" s="2">
        <v>3216.27774</v>
      </c>
      <c r="M1263" s="3">
        <f t="shared" si="79"/>
        <v>0.10215726254631385</v>
      </c>
    </row>
    <row r="1264" spans="1:13" x14ac:dyDescent="0.2">
      <c r="A1264" s="1" t="s">
        <v>6</v>
      </c>
      <c r="B1264" s="1" t="s">
        <v>54</v>
      </c>
      <c r="C1264" s="2">
        <v>0</v>
      </c>
      <c r="D1264" s="2">
        <v>0</v>
      </c>
      <c r="E1264" s="3" t="str">
        <f t="shared" si="76"/>
        <v/>
      </c>
      <c r="F1264" s="2">
        <v>115.34824999999999</v>
      </c>
      <c r="G1264" s="2">
        <v>130.21955</v>
      </c>
      <c r="H1264" s="3">
        <f t="shared" si="77"/>
        <v>0.12892523293591363</v>
      </c>
      <c r="I1264" s="2">
        <v>54.9148</v>
      </c>
      <c r="J1264" s="3">
        <f t="shared" si="78"/>
        <v>1.3713015434819029</v>
      </c>
      <c r="K1264" s="2">
        <v>1950.0489</v>
      </c>
      <c r="L1264" s="2">
        <v>1414.70046</v>
      </c>
      <c r="M1264" s="3">
        <f t="shared" si="79"/>
        <v>-0.27453077715128071</v>
      </c>
    </row>
    <row r="1265" spans="1:13" x14ac:dyDescent="0.2">
      <c r="A1265" s="1" t="s">
        <v>5</v>
      </c>
      <c r="B1265" s="1" t="s">
        <v>54</v>
      </c>
      <c r="C1265" s="2">
        <v>0</v>
      </c>
      <c r="D1265" s="2">
        <v>0</v>
      </c>
      <c r="E1265" s="3" t="str">
        <f t="shared" si="76"/>
        <v/>
      </c>
      <c r="F1265" s="2">
        <v>0</v>
      </c>
      <c r="G1265" s="2">
        <v>0</v>
      </c>
      <c r="H1265" s="3" t="str">
        <f t="shared" si="77"/>
        <v/>
      </c>
      <c r="I1265" s="2">
        <v>0</v>
      </c>
      <c r="J1265" s="3" t="str">
        <f t="shared" si="78"/>
        <v/>
      </c>
      <c r="K1265" s="2">
        <v>0</v>
      </c>
      <c r="L1265" s="2">
        <v>3.4744799999999998</v>
      </c>
      <c r="M1265" s="3" t="str">
        <f t="shared" si="79"/>
        <v/>
      </c>
    </row>
    <row r="1266" spans="1:13" x14ac:dyDescent="0.2">
      <c r="A1266" s="1" t="s">
        <v>4</v>
      </c>
      <c r="B1266" s="1" t="s">
        <v>54</v>
      </c>
      <c r="C1266" s="2">
        <v>0</v>
      </c>
      <c r="D1266" s="2">
        <v>0</v>
      </c>
      <c r="E1266" s="3" t="str">
        <f t="shared" si="76"/>
        <v/>
      </c>
      <c r="F1266" s="2">
        <v>51.414520000000003</v>
      </c>
      <c r="G1266" s="2">
        <v>3.21902</v>
      </c>
      <c r="H1266" s="3">
        <f t="shared" si="77"/>
        <v>-0.93739083823013425</v>
      </c>
      <c r="I1266" s="2">
        <v>0</v>
      </c>
      <c r="J1266" s="3" t="str">
        <f t="shared" si="78"/>
        <v/>
      </c>
      <c r="K1266" s="2">
        <v>259.39819999999997</v>
      </c>
      <c r="L1266" s="2">
        <v>60.949240000000003</v>
      </c>
      <c r="M1266" s="3">
        <f t="shared" si="79"/>
        <v>-0.76503599485270135</v>
      </c>
    </row>
    <row r="1267" spans="1:13" x14ac:dyDescent="0.2">
      <c r="A1267" s="1" t="s">
        <v>24</v>
      </c>
      <c r="B1267" s="1" t="s">
        <v>54</v>
      </c>
      <c r="C1267" s="2">
        <v>0</v>
      </c>
      <c r="D1267" s="2">
        <v>0</v>
      </c>
      <c r="E1267" s="3" t="str">
        <f t="shared" si="76"/>
        <v/>
      </c>
      <c r="F1267" s="2">
        <v>0</v>
      </c>
      <c r="G1267" s="2">
        <v>0</v>
      </c>
      <c r="H1267" s="3" t="str">
        <f t="shared" si="77"/>
        <v/>
      </c>
      <c r="I1267" s="2">
        <v>0</v>
      </c>
      <c r="J1267" s="3" t="str">
        <f t="shared" si="78"/>
        <v/>
      </c>
      <c r="K1267" s="2">
        <v>465.24592000000001</v>
      </c>
      <c r="L1267" s="2">
        <v>0</v>
      </c>
      <c r="M1267" s="3">
        <f t="shared" si="79"/>
        <v>-1</v>
      </c>
    </row>
    <row r="1268" spans="1:13" x14ac:dyDescent="0.2">
      <c r="A1268" s="1" t="s">
        <v>3</v>
      </c>
      <c r="B1268" s="1" t="s">
        <v>54</v>
      </c>
      <c r="C1268" s="2">
        <v>0</v>
      </c>
      <c r="D1268" s="2">
        <v>0</v>
      </c>
      <c r="E1268" s="3" t="str">
        <f t="shared" si="76"/>
        <v/>
      </c>
      <c r="F1268" s="2">
        <v>1912.9048499999999</v>
      </c>
      <c r="G1268" s="2">
        <v>1804.0771199999999</v>
      </c>
      <c r="H1268" s="3">
        <f t="shared" si="77"/>
        <v>-5.689134511839411E-2</v>
      </c>
      <c r="I1268" s="2">
        <v>1213.3196499999999</v>
      </c>
      <c r="J1268" s="3">
        <f t="shared" si="78"/>
        <v>0.48689351565352146</v>
      </c>
      <c r="K1268" s="2">
        <v>16714.057219999999</v>
      </c>
      <c r="L1268" s="2">
        <v>16910.759620000001</v>
      </c>
      <c r="M1268" s="3">
        <f t="shared" si="79"/>
        <v>1.1768680543023935E-2</v>
      </c>
    </row>
    <row r="1269" spans="1:13" x14ac:dyDescent="0.2">
      <c r="A1269" s="1" t="s">
        <v>2</v>
      </c>
      <c r="B1269" s="1" t="s">
        <v>54</v>
      </c>
      <c r="C1269" s="2">
        <v>0</v>
      </c>
      <c r="D1269" s="2">
        <v>0</v>
      </c>
      <c r="E1269" s="3" t="str">
        <f t="shared" si="76"/>
        <v/>
      </c>
      <c r="F1269" s="2">
        <v>1430.9327499999999</v>
      </c>
      <c r="G1269" s="2">
        <v>1947.0577699999999</v>
      </c>
      <c r="H1269" s="3">
        <f t="shared" si="77"/>
        <v>0.36069131830269452</v>
      </c>
      <c r="I1269" s="2">
        <v>1279.7231400000001</v>
      </c>
      <c r="J1269" s="3">
        <f t="shared" si="78"/>
        <v>0.52146797158016533</v>
      </c>
      <c r="K1269" s="2">
        <v>17056.257890000001</v>
      </c>
      <c r="L1269" s="2">
        <v>22752.312000000002</v>
      </c>
      <c r="M1269" s="3">
        <f t="shared" si="79"/>
        <v>0.33395684720149377</v>
      </c>
    </row>
    <row r="1270" spans="1:13" x14ac:dyDescent="0.2">
      <c r="A1270" s="1" t="s">
        <v>26</v>
      </c>
      <c r="B1270" s="1" t="s">
        <v>54</v>
      </c>
      <c r="C1270" s="2">
        <v>0</v>
      </c>
      <c r="D1270" s="2">
        <v>18.451309999999999</v>
      </c>
      <c r="E1270" s="3" t="str">
        <f t="shared" si="76"/>
        <v/>
      </c>
      <c r="F1270" s="2">
        <v>674.55010000000004</v>
      </c>
      <c r="G1270" s="2">
        <v>450.98736000000002</v>
      </c>
      <c r="H1270" s="3">
        <f t="shared" si="77"/>
        <v>-0.33142496013268696</v>
      </c>
      <c r="I1270" s="2">
        <v>428.23880000000003</v>
      </c>
      <c r="J1270" s="3">
        <f t="shared" si="78"/>
        <v>5.312120246927643E-2</v>
      </c>
      <c r="K1270" s="2">
        <v>3797.9179300000001</v>
      </c>
      <c r="L1270" s="2">
        <v>4949.5765899999997</v>
      </c>
      <c r="M1270" s="3">
        <f t="shared" si="79"/>
        <v>0.30323421443706655</v>
      </c>
    </row>
    <row r="1271" spans="1:13" x14ac:dyDescent="0.2">
      <c r="A1271" s="6" t="s">
        <v>0</v>
      </c>
      <c r="B1271" s="6" t="s">
        <v>54</v>
      </c>
      <c r="C1271" s="5">
        <v>304.13504</v>
      </c>
      <c r="D1271" s="5">
        <v>18.451309999999999</v>
      </c>
      <c r="E1271" s="4">
        <f t="shared" si="76"/>
        <v>-0.9393318507463001</v>
      </c>
      <c r="F1271" s="5">
        <v>32470.568910000002</v>
      </c>
      <c r="G1271" s="5">
        <v>30374.82345</v>
      </c>
      <c r="H1271" s="4">
        <f t="shared" si="77"/>
        <v>-6.454292395704142E-2</v>
      </c>
      <c r="I1271" s="5">
        <v>33968.684079999999</v>
      </c>
      <c r="J1271" s="4">
        <f t="shared" si="78"/>
        <v>-0.10579923030094607</v>
      </c>
      <c r="K1271" s="5">
        <v>343029.78203</v>
      </c>
      <c r="L1271" s="5">
        <v>354952.38352999999</v>
      </c>
      <c r="M1271" s="4">
        <f t="shared" si="79"/>
        <v>3.4756753275018148E-2</v>
      </c>
    </row>
    <row r="1272" spans="1:13" x14ac:dyDescent="0.2">
      <c r="A1272" s="1" t="s">
        <v>22</v>
      </c>
      <c r="B1272" s="1" t="s">
        <v>53</v>
      </c>
      <c r="C1272" s="2">
        <v>0</v>
      </c>
      <c r="D1272" s="2">
        <v>0</v>
      </c>
      <c r="E1272" s="3" t="str">
        <f t="shared" si="76"/>
        <v/>
      </c>
      <c r="F1272" s="2">
        <v>1536.3549499999999</v>
      </c>
      <c r="G1272" s="2">
        <v>1852.79027</v>
      </c>
      <c r="H1272" s="3">
        <f t="shared" si="77"/>
        <v>0.20596498224580206</v>
      </c>
      <c r="I1272" s="2">
        <v>1412.05249</v>
      </c>
      <c r="J1272" s="3">
        <f t="shared" si="78"/>
        <v>0.31212563493301859</v>
      </c>
      <c r="K1272" s="2">
        <v>16649.318609999998</v>
      </c>
      <c r="L1272" s="2">
        <v>20805.59605</v>
      </c>
      <c r="M1272" s="3">
        <f t="shared" si="79"/>
        <v>0.24963648887730683</v>
      </c>
    </row>
    <row r="1273" spans="1:13" x14ac:dyDescent="0.2">
      <c r="A1273" s="1" t="s">
        <v>21</v>
      </c>
      <c r="B1273" s="1" t="s">
        <v>53</v>
      </c>
      <c r="C1273" s="2">
        <v>0</v>
      </c>
      <c r="D1273" s="2">
        <v>0</v>
      </c>
      <c r="E1273" s="3" t="str">
        <f t="shared" si="76"/>
        <v/>
      </c>
      <c r="F1273" s="2">
        <v>1978.78847</v>
      </c>
      <c r="G1273" s="2">
        <v>3172.72856</v>
      </c>
      <c r="H1273" s="3">
        <f t="shared" si="77"/>
        <v>0.60336923733945147</v>
      </c>
      <c r="I1273" s="2">
        <v>2381.93453</v>
      </c>
      <c r="J1273" s="3">
        <f t="shared" si="78"/>
        <v>0.33199654316275429</v>
      </c>
      <c r="K1273" s="2">
        <v>24917.945009999999</v>
      </c>
      <c r="L1273" s="2">
        <v>36436.540609999996</v>
      </c>
      <c r="M1273" s="3">
        <f t="shared" si="79"/>
        <v>0.46226105705656662</v>
      </c>
    </row>
    <row r="1274" spans="1:13" x14ac:dyDescent="0.2">
      <c r="A1274" s="1" t="s">
        <v>20</v>
      </c>
      <c r="B1274" s="1" t="s">
        <v>53</v>
      </c>
      <c r="C1274" s="2">
        <v>236.78734</v>
      </c>
      <c r="D1274" s="2">
        <v>0</v>
      </c>
      <c r="E1274" s="3">
        <f t="shared" si="76"/>
        <v>-1</v>
      </c>
      <c r="F1274" s="2">
        <v>6431.7284399999999</v>
      </c>
      <c r="G1274" s="2">
        <v>5864.0380999999998</v>
      </c>
      <c r="H1274" s="3">
        <f t="shared" si="77"/>
        <v>-8.8264040575693259E-2</v>
      </c>
      <c r="I1274" s="2">
        <v>6382.7370199999996</v>
      </c>
      <c r="J1274" s="3">
        <f t="shared" si="78"/>
        <v>-8.1265908085305982E-2</v>
      </c>
      <c r="K1274" s="2">
        <v>72764.554879999996</v>
      </c>
      <c r="L1274" s="2">
        <v>67622.196460000006</v>
      </c>
      <c r="M1274" s="3">
        <f t="shared" si="79"/>
        <v>-7.0671200125947742E-2</v>
      </c>
    </row>
    <row r="1275" spans="1:13" x14ac:dyDescent="0.2">
      <c r="A1275" s="1" t="s">
        <v>19</v>
      </c>
      <c r="B1275" s="1" t="s">
        <v>53</v>
      </c>
      <c r="C1275" s="2">
        <v>0</v>
      </c>
      <c r="D1275" s="2">
        <v>0</v>
      </c>
      <c r="E1275" s="3" t="str">
        <f t="shared" si="76"/>
        <v/>
      </c>
      <c r="F1275" s="2">
        <v>259.82303999999999</v>
      </c>
      <c r="G1275" s="2">
        <v>748.60148000000004</v>
      </c>
      <c r="H1275" s="3">
        <f t="shared" si="77"/>
        <v>1.8811974488482623</v>
      </c>
      <c r="I1275" s="2">
        <v>333.03881999999999</v>
      </c>
      <c r="J1275" s="3">
        <f t="shared" si="78"/>
        <v>1.2477904527766466</v>
      </c>
      <c r="K1275" s="2">
        <v>4551.7566100000004</v>
      </c>
      <c r="L1275" s="2">
        <v>5713.5803500000002</v>
      </c>
      <c r="M1275" s="3">
        <f t="shared" si="79"/>
        <v>0.25524733406165145</v>
      </c>
    </row>
    <row r="1276" spans="1:13" x14ac:dyDescent="0.2">
      <c r="A1276" s="1" t="s">
        <v>18</v>
      </c>
      <c r="B1276" s="1" t="s">
        <v>53</v>
      </c>
      <c r="C1276" s="2">
        <v>0</v>
      </c>
      <c r="D1276" s="2">
        <v>0</v>
      </c>
      <c r="E1276" s="3" t="str">
        <f t="shared" si="76"/>
        <v/>
      </c>
      <c r="F1276" s="2">
        <v>6.7298499999999999</v>
      </c>
      <c r="G1276" s="2">
        <v>29.487449999999999</v>
      </c>
      <c r="H1276" s="3">
        <f t="shared" si="77"/>
        <v>3.3815909715669736</v>
      </c>
      <c r="I1276" s="2">
        <v>0.18049999999999999</v>
      </c>
      <c r="J1276" s="3">
        <f t="shared" si="78"/>
        <v>162.36537396121884</v>
      </c>
      <c r="K1276" s="2">
        <v>431.75483000000003</v>
      </c>
      <c r="L1276" s="2">
        <v>423.69276000000002</v>
      </c>
      <c r="M1276" s="3">
        <f t="shared" si="79"/>
        <v>-1.8672796318225382E-2</v>
      </c>
    </row>
    <row r="1277" spans="1:13" x14ac:dyDescent="0.2">
      <c r="A1277" s="1" t="s">
        <v>17</v>
      </c>
      <c r="B1277" s="1" t="s">
        <v>53</v>
      </c>
      <c r="C1277" s="2">
        <v>3549.0926599999998</v>
      </c>
      <c r="D1277" s="2">
        <v>0</v>
      </c>
      <c r="E1277" s="3">
        <f t="shared" si="76"/>
        <v>-1</v>
      </c>
      <c r="F1277" s="2">
        <v>238877.67116999999</v>
      </c>
      <c r="G1277" s="2">
        <v>279216.90126000001</v>
      </c>
      <c r="H1277" s="3">
        <f t="shared" si="77"/>
        <v>0.16886982317109145</v>
      </c>
      <c r="I1277" s="2">
        <v>245400.76354000001</v>
      </c>
      <c r="J1277" s="3">
        <f t="shared" si="78"/>
        <v>0.13779964345745821</v>
      </c>
      <c r="K1277" s="2">
        <v>2117066.42502</v>
      </c>
      <c r="L1277" s="2">
        <v>2231784.0329300002</v>
      </c>
      <c r="M1277" s="3">
        <f t="shared" si="79"/>
        <v>5.4187061187235264E-2</v>
      </c>
    </row>
    <row r="1278" spans="1:13" x14ac:dyDescent="0.2">
      <c r="A1278" s="1" t="s">
        <v>16</v>
      </c>
      <c r="B1278" s="1" t="s">
        <v>53</v>
      </c>
      <c r="C1278" s="2">
        <v>0</v>
      </c>
      <c r="D1278" s="2">
        <v>0</v>
      </c>
      <c r="E1278" s="3" t="str">
        <f t="shared" si="76"/>
        <v/>
      </c>
      <c r="F1278" s="2">
        <v>29.585000000000001</v>
      </c>
      <c r="G1278" s="2">
        <v>0</v>
      </c>
      <c r="H1278" s="3">
        <f t="shared" si="77"/>
        <v>-1</v>
      </c>
      <c r="I1278" s="2">
        <v>0</v>
      </c>
      <c r="J1278" s="3" t="str">
        <f t="shared" si="78"/>
        <v/>
      </c>
      <c r="K1278" s="2">
        <v>68.882760000000005</v>
      </c>
      <c r="L1278" s="2">
        <v>1.8672</v>
      </c>
      <c r="M1278" s="3">
        <f t="shared" si="79"/>
        <v>-0.97289307222881316</v>
      </c>
    </row>
    <row r="1279" spans="1:13" x14ac:dyDescent="0.2">
      <c r="A1279" s="1" t="s">
        <v>15</v>
      </c>
      <c r="B1279" s="1" t="s">
        <v>53</v>
      </c>
      <c r="C1279" s="2">
        <v>0</v>
      </c>
      <c r="D1279" s="2">
        <v>0</v>
      </c>
      <c r="E1279" s="3" t="str">
        <f t="shared" si="76"/>
        <v/>
      </c>
      <c r="F1279" s="2">
        <v>6.4688999999999997</v>
      </c>
      <c r="G1279" s="2">
        <v>19.539909999999999</v>
      </c>
      <c r="H1279" s="3">
        <f t="shared" si="77"/>
        <v>2.0205923727372506</v>
      </c>
      <c r="I1279" s="2">
        <v>45.207120000000003</v>
      </c>
      <c r="J1279" s="3">
        <f t="shared" si="78"/>
        <v>-0.56776919210956156</v>
      </c>
      <c r="K1279" s="2">
        <v>294.61412000000001</v>
      </c>
      <c r="L1279" s="2">
        <v>301.94101999999998</v>
      </c>
      <c r="M1279" s="3">
        <f t="shared" si="79"/>
        <v>2.4869480118603793E-2</v>
      </c>
    </row>
    <row r="1280" spans="1:13" x14ac:dyDescent="0.2">
      <c r="A1280" s="1" t="s">
        <v>14</v>
      </c>
      <c r="B1280" s="1" t="s">
        <v>53</v>
      </c>
      <c r="C1280" s="2">
        <v>0</v>
      </c>
      <c r="D1280" s="2">
        <v>0</v>
      </c>
      <c r="E1280" s="3" t="str">
        <f t="shared" si="76"/>
        <v/>
      </c>
      <c r="F1280" s="2">
        <v>69.755579999999995</v>
      </c>
      <c r="G1280" s="2">
        <v>169.23678000000001</v>
      </c>
      <c r="H1280" s="3">
        <f t="shared" si="77"/>
        <v>1.4261396722670794</v>
      </c>
      <c r="I1280" s="2">
        <v>176.57076000000001</v>
      </c>
      <c r="J1280" s="3">
        <f t="shared" si="78"/>
        <v>-4.1535642707773324E-2</v>
      </c>
      <c r="K1280" s="2">
        <v>1052.08763</v>
      </c>
      <c r="L1280" s="2">
        <v>1536.8655000000001</v>
      </c>
      <c r="M1280" s="3">
        <f t="shared" si="79"/>
        <v>0.46077708374919313</v>
      </c>
    </row>
    <row r="1281" spans="1:13" x14ac:dyDescent="0.2">
      <c r="A1281" s="1" t="s">
        <v>13</v>
      </c>
      <c r="B1281" s="1" t="s">
        <v>53</v>
      </c>
      <c r="C1281" s="2">
        <v>0</v>
      </c>
      <c r="D1281" s="2">
        <v>0</v>
      </c>
      <c r="E1281" s="3" t="str">
        <f t="shared" si="76"/>
        <v/>
      </c>
      <c r="F1281" s="2">
        <v>300.62049999999999</v>
      </c>
      <c r="G1281" s="2">
        <v>58.658340000000003</v>
      </c>
      <c r="H1281" s="3">
        <f t="shared" si="77"/>
        <v>-0.80487578192438636</v>
      </c>
      <c r="I1281" s="2">
        <v>69.447630000000004</v>
      </c>
      <c r="J1281" s="3">
        <f t="shared" si="78"/>
        <v>-0.15535864938803523</v>
      </c>
      <c r="K1281" s="2">
        <v>3329.7538</v>
      </c>
      <c r="L1281" s="2">
        <v>1895.2296200000001</v>
      </c>
      <c r="M1281" s="3">
        <f t="shared" si="79"/>
        <v>-0.43081989425164102</v>
      </c>
    </row>
    <row r="1282" spans="1:13" x14ac:dyDescent="0.2">
      <c r="A1282" s="1" t="s">
        <v>12</v>
      </c>
      <c r="B1282" s="1" t="s">
        <v>53</v>
      </c>
      <c r="C1282" s="2">
        <v>0</v>
      </c>
      <c r="D1282" s="2">
        <v>0</v>
      </c>
      <c r="E1282" s="3" t="str">
        <f t="shared" si="76"/>
        <v/>
      </c>
      <c r="F1282" s="2">
        <v>5064.8505100000002</v>
      </c>
      <c r="G1282" s="2">
        <v>4451.3025600000001</v>
      </c>
      <c r="H1282" s="3">
        <f t="shared" si="77"/>
        <v>-0.1211384124346051</v>
      </c>
      <c r="I1282" s="2">
        <v>5985.4035400000002</v>
      </c>
      <c r="J1282" s="3">
        <f t="shared" si="78"/>
        <v>-0.25630702587515097</v>
      </c>
      <c r="K1282" s="2">
        <v>69275.514230000001</v>
      </c>
      <c r="L1282" s="2">
        <v>72930.363230000003</v>
      </c>
      <c r="M1282" s="3">
        <f t="shared" si="79"/>
        <v>5.2758164852672484E-2</v>
      </c>
    </row>
    <row r="1283" spans="1:13" x14ac:dyDescent="0.2">
      <c r="A1283" s="1" t="s">
        <v>11</v>
      </c>
      <c r="B1283" s="1" t="s">
        <v>53</v>
      </c>
      <c r="C1283" s="2">
        <v>27.694230000000001</v>
      </c>
      <c r="D1283" s="2">
        <v>0</v>
      </c>
      <c r="E1283" s="3">
        <f t="shared" si="76"/>
        <v>-1</v>
      </c>
      <c r="F1283" s="2">
        <v>31650.84474</v>
      </c>
      <c r="G1283" s="2">
        <v>35296.609909999999</v>
      </c>
      <c r="H1283" s="3">
        <f t="shared" si="77"/>
        <v>0.11518697841869985</v>
      </c>
      <c r="I1283" s="2">
        <v>48345.612670000002</v>
      </c>
      <c r="J1283" s="3">
        <f t="shared" si="78"/>
        <v>-0.26991079519605155</v>
      </c>
      <c r="K1283" s="2">
        <v>382918.28086</v>
      </c>
      <c r="L1283" s="2">
        <v>405676.38656000001</v>
      </c>
      <c r="M1283" s="3">
        <f t="shared" si="79"/>
        <v>5.9433322558764656E-2</v>
      </c>
    </row>
    <row r="1284" spans="1:13" x14ac:dyDescent="0.2">
      <c r="A1284" s="1" t="s">
        <v>10</v>
      </c>
      <c r="B1284" s="1" t="s">
        <v>53</v>
      </c>
      <c r="C1284" s="2">
        <v>39.102609999999999</v>
      </c>
      <c r="D1284" s="2">
        <v>0</v>
      </c>
      <c r="E1284" s="3">
        <f t="shared" si="76"/>
        <v>-1</v>
      </c>
      <c r="F1284" s="2">
        <v>11094.47827</v>
      </c>
      <c r="G1284" s="2">
        <v>11297.420990000001</v>
      </c>
      <c r="H1284" s="3">
        <f t="shared" si="77"/>
        <v>1.8292227454153265E-2</v>
      </c>
      <c r="I1284" s="2">
        <v>12286.030860000001</v>
      </c>
      <c r="J1284" s="3">
        <f t="shared" si="78"/>
        <v>-8.0466171806441333E-2</v>
      </c>
      <c r="K1284" s="2">
        <v>140867.42191999999</v>
      </c>
      <c r="L1284" s="2">
        <v>138428.05567999999</v>
      </c>
      <c r="M1284" s="3">
        <f t="shared" si="79"/>
        <v>-1.7316752211063657E-2</v>
      </c>
    </row>
    <row r="1285" spans="1:13" x14ac:dyDescent="0.2">
      <c r="A1285" s="1" t="s">
        <v>28</v>
      </c>
      <c r="B1285" s="1" t="s">
        <v>53</v>
      </c>
      <c r="C1285" s="2">
        <v>0</v>
      </c>
      <c r="D1285" s="2">
        <v>0</v>
      </c>
      <c r="E1285" s="3" t="str">
        <f t="shared" ref="E1285:E1348" si="80">IF(C1285=0,"",(D1285/C1285-1))</f>
        <v/>
      </c>
      <c r="F1285" s="2">
        <v>18593.12298</v>
      </c>
      <c r="G1285" s="2">
        <v>19882.40825</v>
      </c>
      <c r="H1285" s="3">
        <f t="shared" ref="H1285:H1348" si="81">IF(F1285=0,"",(G1285/F1285-1))</f>
        <v>6.9342050358449203E-2</v>
      </c>
      <c r="I1285" s="2">
        <v>30190.736000000001</v>
      </c>
      <c r="J1285" s="3">
        <f t="shared" ref="J1285:J1348" si="82">IF(I1285=0,"",(G1285/I1285-1))</f>
        <v>-0.34144009440511813</v>
      </c>
      <c r="K1285" s="2">
        <v>247120.33348999999</v>
      </c>
      <c r="L1285" s="2">
        <v>234662.11632</v>
      </c>
      <c r="M1285" s="3">
        <f t="shared" ref="M1285:M1348" si="83">IF(K1285=0,"",(L1285/K1285-1))</f>
        <v>-5.0413565707267516E-2</v>
      </c>
    </row>
    <row r="1286" spans="1:13" x14ac:dyDescent="0.2">
      <c r="A1286" s="1" t="s">
        <v>9</v>
      </c>
      <c r="B1286" s="1" t="s">
        <v>53</v>
      </c>
      <c r="C1286" s="2">
        <v>0</v>
      </c>
      <c r="D1286" s="2">
        <v>0</v>
      </c>
      <c r="E1286" s="3" t="str">
        <f t="shared" si="80"/>
        <v/>
      </c>
      <c r="F1286" s="2">
        <v>3574.1663699999999</v>
      </c>
      <c r="G1286" s="2">
        <v>6563.6392100000003</v>
      </c>
      <c r="H1286" s="3">
        <f t="shared" si="81"/>
        <v>0.8364112160788979</v>
      </c>
      <c r="I1286" s="2">
        <v>3431.6295799999998</v>
      </c>
      <c r="J1286" s="3">
        <f t="shared" si="82"/>
        <v>0.91268872615324659</v>
      </c>
      <c r="K1286" s="2">
        <v>37353.698089999998</v>
      </c>
      <c r="L1286" s="2">
        <v>48056.288760000003</v>
      </c>
      <c r="M1286" s="3">
        <f t="shared" si="83"/>
        <v>0.28652024343649152</v>
      </c>
    </row>
    <row r="1287" spans="1:13" x14ac:dyDescent="0.2">
      <c r="A1287" s="1" t="s">
        <v>8</v>
      </c>
      <c r="B1287" s="1" t="s">
        <v>53</v>
      </c>
      <c r="C1287" s="2">
        <v>7.5509999999999994E-2</v>
      </c>
      <c r="D1287" s="2">
        <v>0</v>
      </c>
      <c r="E1287" s="3">
        <f t="shared" si="80"/>
        <v>-1</v>
      </c>
      <c r="F1287" s="2">
        <v>2682.88103</v>
      </c>
      <c r="G1287" s="2">
        <v>4121.7000699999999</v>
      </c>
      <c r="H1287" s="3">
        <f t="shared" si="81"/>
        <v>0.5362962516455676</v>
      </c>
      <c r="I1287" s="2">
        <v>5071.11841</v>
      </c>
      <c r="J1287" s="3">
        <f t="shared" si="82"/>
        <v>-0.18722070029518401</v>
      </c>
      <c r="K1287" s="2">
        <v>35939.785900000003</v>
      </c>
      <c r="L1287" s="2">
        <v>48038.367819999999</v>
      </c>
      <c r="M1287" s="3">
        <f t="shared" si="83"/>
        <v>0.3366347800085252</v>
      </c>
    </row>
    <row r="1288" spans="1:13" x14ac:dyDescent="0.2">
      <c r="A1288" s="1" t="s">
        <v>7</v>
      </c>
      <c r="B1288" s="1" t="s">
        <v>53</v>
      </c>
      <c r="C1288" s="2">
        <v>0</v>
      </c>
      <c r="D1288" s="2">
        <v>0</v>
      </c>
      <c r="E1288" s="3" t="str">
        <f t="shared" si="80"/>
        <v/>
      </c>
      <c r="F1288" s="2">
        <v>7991.0643300000002</v>
      </c>
      <c r="G1288" s="2">
        <v>6776.9477999999999</v>
      </c>
      <c r="H1288" s="3">
        <f t="shared" si="81"/>
        <v>-0.15193427056293018</v>
      </c>
      <c r="I1288" s="2">
        <v>9948.8183000000008</v>
      </c>
      <c r="J1288" s="3">
        <f t="shared" si="82"/>
        <v>-0.31881881891440322</v>
      </c>
      <c r="K1288" s="2">
        <v>96482.3226</v>
      </c>
      <c r="L1288" s="2">
        <v>96452.761740000002</v>
      </c>
      <c r="M1288" s="3">
        <f t="shared" si="83"/>
        <v>-3.0638628096213427E-4</v>
      </c>
    </row>
    <row r="1289" spans="1:13" x14ac:dyDescent="0.2">
      <c r="A1289" s="1" t="s">
        <v>6</v>
      </c>
      <c r="B1289" s="1" t="s">
        <v>53</v>
      </c>
      <c r="C1289" s="2">
        <v>0</v>
      </c>
      <c r="D1289" s="2">
        <v>0</v>
      </c>
      <c r="E1289" s="3" t="str">
        <f t="shared" si="80"/>
        <v/>
      </c>
      <c r="F1289" s="2">
        <v>2492.4767000000002</v>
      </c>
      <c r="G1289" s="2">
        <v>2283.3127300000001</v>
      </c>
      <c r="H1289" s="3">
        <f t="shared" si="81"/>
        <v>-8.3918124490391488E-2</v>
      </c>
      <c r="I1289" s="2">
        <v>3183.6003000000001</v>
      </c>
      <c r="J1289" s="3">
        <f t="shared" si="82"/>
        <v>-0.28278913342230805</v>
      </c>
      <c r="K1289" s="2">
        <v>28171.60468</v>
      </c>
      <c r="L1289" s="2">
        <v>25093.24409</v>
      </c>
      <c r="M1289" s="3">
        <f t="shared" si="83"/>
        <v>-0.10927175164379033</v>
      </c>
    </row>
    <row r="1290" spans="1:13" x14ac:dyDescent="0.2">
      <c r="A1290" s="1" t="s">
        <v>5</v>
      </c>
      <c r="B1290" s="1" t="s">
        <v>53</v>
      </c>
      <c r="C1290" s="2">
        <v>0</v>
      </c>
      <c r="D1290" s="2">
        <v>0</v>
      </c>
      <c r="E1290" s="3" t="str">
        <f t="shared" si="80"/>
        <v/>
      </c>
      <c r="F1290" s="2">
        <v>0</v>
      </c>
      <c r="G1290" s="2">
        <v>0</v>
      </c>
      <c r="H1290" s="3" t="str">
        <f t="shared" si="81"/>
        <v/>
      </c>
      <c r="I1290" s="2">
        <v>0</v>
      </c>
      <c r="J1290" s="3" t="str">
        <f t="shared" si="82"/>
        <v/>
      </c>
      <c r="K1290" s="2">
        <v>0</v>
      </c>
      <c r="L1290" s="2">
        <v>9.2999999999999999E-2</v>
      </c>
      <c r="M1290" s="3" t="str">
        <f t="shared" si="83"/>
        <v/>
      </c>
    </row>
    <row r="1291" spans="1:13" x14ac:dyDescent="0.2">
      <c r="A1291" s="1" t="s">
        <v>4</v>
      </c>
      <c r="B1291" s="1" t="s">
        <v>53</v>
      </c>
      <c r="C1291" s="2">
        <v>882.97739999999999</v>
      </c>
      <c r="D1291" s="2">
        <v>0</v>
      </c>
      <c r="E1291" s="3">
        <f t="shared" si="80"/>
        <v>-1</v>
      </c>
      <c r="F1291" s="2">
        <v>34922.734620000003</v>
      </c>
      <c r="G1291" s="2">
        <v>38035.955739999998</v>
      </c>
      <c r="H1291" s="3">
        <f t="shared" si="81"/>
        <v>8.9145971925608469E-2</v>
      </c>
      <c r="I1291" s="2">
        <v>40990.743280000002</v>
      </c>
      <c r="J1291" s="3">
        <f t="shared" si="82"/>
        <v>-7.2084263508383151E-2</v>
      </c>
      <c r="K1291" s="2">
        <v>389635.42268999998</v>
      </c>
      <c r="L1291" s="2">
        <v>431230.16788999998</v>
      </c>
      <c r="M1291" s="3">
        <f t="shared" si="83"/>
        <v>0.10675298696621183</v>
      </c>
    </row>
    <row r="1292" spans="1:13" x14ac:dyDescent="0.2">
      <c r="A1292" s="1" t="s">
        <v>24</v>
      </c>
      <c r="B1292" s="1" t="s">
        <v>53</v>
      </c>
      <c r="C1292" s="2">
        <v>0</v>
      </c>
      <c r="D1292" s="2">
        <v>0</v>
      </c>
      <c r="E1292" s="3" t="str">
        <f t="shared" si="80"/>
        <v/>
      </c>
      <c r="F1292" s="2">
        <v>4.6031199999999997</v>
      </c>
      <c r="G1292" s="2">
        <v>27.991520000000001</v>
      </c>
      <c r="H1292" s="3">
        <f t="shared" si="81"/>
        <v>5.0809885468986264</v>
      </c>
      <c r="I1292" s="2">
        <v>25.532299999999999</v>
      </c>
      <c r="J1292" s="3">
        <f t="shared" si="82"/>
        <v>9.6317997203542172E-2</v>
      </c>
      <c r="K1292" s="2">
        <v>335.02366999999998</v>
      </c>
      <c r="L1292" s="2">
        <v>269.11887000000002</v>
      </c>
      <c r="M1292" s="3">
        <f t="shared" si="83"/>
        <v>-0.19671684690219038</v>
      </c>
    </row>
    <row r="1293" spans="1:13" x14ac:dyDescent="0.2">
      <c r="A1293" s="1" t="s">
        <v>3</v>
      </c>
      <c r="B1293" s="1" t="s">
        <v>53</v>
      </c>
      <c r="C1293" s="2">
        <v>25</v>
      </c>
      <c r="D1293" s="2">
        <v>0</v>
      </c>
      <c r="E1293" s="3">
        <f t="shared" si="80"/>
        <v>-1</v>
      </c>
      <c r="F1293" s="2">
        <v>3181.3337499999998</v>
      </c>
      <c r="G1293" s="2">
        <v>7498.4421300000004</v>
      </c>
      <c r="H1293" s="3">
        <f t="shared" si="81"/>
        <v>1.3570120959487513</v>
      </c>
      <c r="I1293" s="2">
        <v>6583.1757799999996</v>
      </c>
      <c r="J1293" s="3">
        <f t="shared" si="82"/>
        <v>0.13903112731405765</v>
      </c>
      <c r="K1293" s="2">
        <v>20621.85154</v>
      </c>
      <c r="L1293" s="2">
        <v>63669.466840000001</v>
      </c>
      <c r="M1293" s="3">
        <f t="shared" si="83"/>
        <v>2.0874757640700192</v>
      </c>
    </row>
    <row r="1294" spans="1:13" x14ac:dyDescent="0.2">
      <c r="A1294" s="1" t="s">
        <v>27</v>
      </c>
      <c r="B1294" s="1" t="s">
        <v>53</v>
      </c>
      <c r="C1294" s="2">
        <v>0</v>
      </c>
      <c r="D1294" s="2">
        <v>0</v>
      </c>
      <c r="E1294" s="3" t="str">
        <f t="shared" si="80"/>
        <v/>
      </c>
      <c r="F1294" s="2">
        <v>92.482740000000007</v>
      </c>
      <c r="G1294" s="2">
        <v>105.22172999999999</v>
      </c>
      <c r="H1294" s="3">
        <f t="shared" si="81"/>
        <v>0.13774451319240733</v>
      </c>
      <c r="I1294" s="2">
        <v>293.875</v>
      </c>
      <c r="J1294" s="3">
        <f t="shared" si="82"/>
        <v>-0.64195072735006375</v>
      </c>
      <c r="K1294" s="2">
        <v>3377.0481599999998</v>
      </c>
      <c r="L1294" s="2">
        <v>4169.5784700000004</v>
      </c>
      <c r="M1294" s="3">
        <f t="shared" si="83"/>
        <v>0.23468137629402386</v>
      </c>
    </row>
    <row r="1295" spans="1:13" x14ac:dyDescent="0.2">
      <c r="A1295" s="1" t="s">
        <v>2</v>
      </c>
      <c r="B1295" s="1" t="s">
        <v>53</v>
      </c>
      <c r="C1295" s="2">
        <v>0</v>
      </c>
      <c r="D1295" s="2">
        <v>0</v>
      </c>
      <c r="E1295" s="3" t="str">
        <f t="shared" si="80"/>
        <v/>
      </c>
      <c r="F1295" s="2">
        <v>24.056370000000001</v>
      </c>
      <c r="G1295" s="2">
        <v>223.98966999999999</v>
      </c>
      <c r="H1295" s="3">
        <f t="shared" si="81"/>
        <v>8.3110336264365721</v>
      </c>
      <c r="I1295" s="2">
        <v>50.92671</v>
      </c>
      <c r="J1295" s="3">
        <f t="shared" si="82"/>
        <v>3.3982748934694582</v>
      </c>
      <c r="K1295" s="2">
        <v>1470.0993100000001</v>
      </c>
      <c r="L1295" s="2">
        <v>1418.1517799999999</v>
      </c>
      <c r="M1295" s="3">
        <f t="shared" si="83"/>
        <v>-3.5336068554443489E-2</v>
      </c>
    </row>
    <row r="1296" spans="1:13" x14ac:dyDescent="0.2">
      <c r="A1296" s="1" t="s">
        <v>26</v>
      </c>
      <c r="B1296" s="1" t="s">
        <v>53</v>
      </c>
      <c r="C1296" s="2">
        <v>150.2081</v>
      </c>
      <c r="D1296" s="2">
        <v>0</v>
      </c>
      <c r="E1296" s="3">
        <f t="shared" si="80"/>
        <v>-1</v>
      </c>
      <c r="F1296" s="2">
        <v>4691.5483899999999</v>
      </c>
      <c r="G1296" s="2">
        <v>3496.5196599999999</v>
      </c>
      <c r="H1296" s="3">
        <f t="shared" si="81"/>
        <v>-0.25471947226361236</v>
      </c>
      <c r="I1296" s="2">
        <v>3354.9348199999999</v>
      </c>
      <c r="J1296" s="3">
        <f t="shared" si="82"/>
        <v>4.2201964448298934E-2</v>
      </c>
      <c r="K1296" s="2">
        <v>60925.2693</v>
      </c>
      <c r="L1296" s="2">
        <v>53000.842429999997</v>
      </c>
      <c r="M1296" s="3">
        <f t="shared" si="83"/>
        <v>-0.13006798264574926</v>
      </c>
    </row>
    <row r="1297" spans="1:13" x14ac:dyDescent="0.2">
      <c r="A1297" s="1" t="s">
        <v>30</v>
      </c>
      <c r="B1297" s="1" t="s">
        <v>53</v>
      </c>
      <c r="C1297" s="2">
        <v>0</v>
      </c>
      <c r="D1297" s="2">
        <v>0</v>
      </c>
      <c r="E1297" s="3" t="str">
        <f t="shared" si="80"/>
        <v/>
      </c>
      <c r="F1297" s="2">
        <v>1182.55161</v>
      </c>
      <c r="G1297" s="2">
        <v>1366.2191700000001</v>
      </c>
      <c r="H1297" s="3">
        <f t="shared" si="81"/>
        <v>0.155314625126594</v>
      </c>
      <c r="I1297" s="2">
        <v>943.14376000000004</v>
      </c>
      <c r="J1297" s="3">
        <f t="shared" si="82"/>
        <v>0.44857998106248398</v>
      </c>
      <c r="K1297" s="2">
        <v>13170.15137</v>
      </c>
      <c r="L1297" s="2">
        <v>12280.75376</v>
      </c>
      <c r="M1297" s="3">
        <f t="shared" si="83"/>
        <v>-6.7531312664024457E-2</v>
      </c>
    </row>
    <row r="1298" spans="1:13" x14ac:dyDescent="0.2">
      <c r="A1298" s="6" t="s">
        <v>0</v>
      </c>
      <c r="B1298" s="6" t="s">
        <v>53</v>
      </c>
      <c r="C1298" s="5">
        <v>4910.9378500000003</v>
      </c>
      <c r="D1298" s="5">
        <v>0</v>
      </c>
      <c r="E1298" s="4">
        <f t="shared" si="80"/>
        <v>-1</v>
      </c>
      <c r="F1298" s="5">
        <v>376740.72142999998</v>
      </c>
      <c r="G1298" s="5">
        <v>432559.66329</v>
      </c>
      <c r="H1298" s="4">
        <f t="shared" si="81"/>
        <v>0.14816275142258917</v>
      </c>
      <c r="I1298" s="5">
        <v>426887.21372</v>
      </c>
      <c r="J1298" s="4">
        <f t="shared" si="82"/>
        <v>1.3287935050967814E-2</v>
      </c>
      <c r="K1298" s="5">
        <v>3768790.9210799998</v>
      </c>
      <c r="L1298" s="5">
        <v>4001897.2997400002</v>
      </c>
      <c r="M1298" s="4">
        <f t="shared" si="83"/>
        <v>6.1851767195724605E-2</v>
      </c>
    </row>
    <row r="1299" spans="1:13" x14ac:dyDescent="0.2">
      <c r="A1299" s="1" t="s">
        <v>22</v>
      </c>
      <c r="B1299" s="1" t="s">
        <v>52</v>
      </c>
      <c r="C1299" s="2">
        <v>68.708799999999997</v>
      </c>
      <c r="D1299" s="2">
        <v>0</v>
      </c>
      <c r="E1299" s="3">
        <f t="shared" si="80"/>
        <v>-1</v>
      </c>
      <c r="F1299" s="2">
        <v>8233.3017799999998</v>
      </c>
      <c r="G1299" s="2">
        <v>8365.5132200000007</v>
      </c>
      <c r="H1299" s="3">
        <f t="shared" si="81"/>
        <v>1.6058131176627466E-2</v>
      </c>
      <c r="I1299" s="2">
        <v>2747.7601800000002</v>
      </c>
      <c r="J1299" s="3">
        <f t="shared" si="82"/>
        <v>2.0444844789911762</v>
      </c>
      <c r="K1299" s="2">
        <v>69679.320619999999</v>
      </c>
      <c r="L1299" s="2">
        <v>61799.860070000002</v>
      </c>
      <c r="M1299" s="3">
        <f t="shared" si="83"/>
        <v>-0.11308176486064014</v>
      </c>
    </row>
    <row r="1300" spans="1:13" x14ac:dyDescent="0.2">
      <c r="A1300" s="1" t="s">
        <v>21</v>
      </c>
      <c r="B1300" s="1" t="s">
        <v>52</v>
      </c>
      <c r="C1300" s="2">
        <v>1.33884</v>
      </c>
      <c r="D1300" s="2">
        <v>0</v>
      </c>
      <c r="E1300" s="3">
        <f t="shared" si="80"/>
        <v>-1</v>
      </c>
      <c r="F1300" s="2">
        <v>955.52540999999997</v>
      </c>
      <c r="G1300" s="2">
        <v>917.62114999999994</v>
      </c>
      <c r="H1300" s="3">
        <f t="shared" si="81"/>
        <v>-3.9668500286140995E-2</v>
      </c>
      <c r="I1300" s="2">
        <v>1102.0253</v>
      </c>
      <c r="J1300" s="3">
        <f t="shared" si="82"/>
        <v>-0.16733204763992271</v>
      </c>
      <c r="K1300" s="2">
        <v>8327.9507699999995</v>
      </c>
      <c r="L1300" s="2">
        <v>12015.31691</v>
      </c>
      <c r="M1300" s="3">
        <f t="shared" si="83"/>
        <v>0.44276992525977676</v>
      </c>
    </row>
    <row r="1301" spans="1:13" x14ac:dyDescent="0.2">
      <c r="A1301" s="1" t="s">
        <v>20</v>
      </c>
      <c r="B1301" s="1" t="s">
        <v>52</v>
      </c>
      <c r="C1301" s="2">
        <v>35.226379999999999</v>
      </c>
      <c r="D1301" s="2">
        <v>0</v>
      </c>
      <c r="E1301" s="3">
        <f t="shared" si="80"/>
        <v>-1</v>
      </c>
      <c r="F1301" s="2">
        <v>1603.3535300000001</v>
      </c>
      <c r="G1301" s="2">
        <v>282.22147000000001</v>
      </c>
      <c r="H1301" s="3">
        <f t="shared" si="81"/>
        <v>-0.82398051039935027</v>
      </c>
      <c r="I1301" s="2">
        <v>262.62455999999997</v>
      </c>
      <c r="J1301" s="3">
        <f t="shared" si="82"/>
        <v>7.4619487225414227E-2</v>
      </c>
      <c r="K1301" s="2">
        <v>12218.584989999999</v>
      </c>
      <c r="L1301" s="2">
        <v>8997.0685900000008</v>
      </c>
      <c r="M1301" s="3">
        <f t="shared" si="83"/>
        <v>-0.26365707671032035</v>
      </c>
    </row>
    <row r="1302" spans="1:13" x14ac:dyDescent="0.2">
      <c r="A1302" s="1" t="s">
        <v>19</v>
      </c>
      <c r="B1302" s="1" t="s">
        <v>52</v>
      </c>
      <c r="C1302" s="2">
        <v>4.1621199999999998</v>
      </c>
      <c r="D1302" s="2">
        <v>0</v>
      </c>
      <c r="E1302" s="3">
        <f t="shared" si="80"/>
        <v>-1</v>
      </c>
      <c r="F1302" s="2">
        <v>875.02371000000005</v>
      </c>
      <c r="G1302" s="2">
        <v>841.49190999999996</v>
      </c>
      <c r="H1302" s="3">
        <f t="shared" si="81"/>
        <v>-3.8321018752737634E-2</v>
      </c>
      <c r="I1302" s="2">
        <v>914.21741999999995</v>
      </c>
      <c r="J1302" s="3">
        <f t="shared" si="82"/>
        <v>-7.9549468659216749E-2</v>
      </c>
      <c r="K1302" s="2">
        <v>14613.693230000001</v>
      </c>
      <c r="L1302" s="2">
        <v>15628.83779</v>
      </c>
      <c r="M1302" s="3">
        <f t="shared" si="83"/>
        <v>6.9465298335128489E-2</v>
      </c>
    </row>
    <row r="1303" spans="1:13" x14ac:dyDescent="0.2">
      <c r="A1303" s="1" t="s">
        <v>18</v>
      </c>
      <c r="B1303" s="1" t="s">
        <v>52</v>
      </c>
      <c r="C1303" s="2">
        <v>0</v>
      </c>
      <c r="D1303" s="2">
        <v>0</v>
      </c>
      <c r="E1303" s="3" t="str">
        <f t="shared" si="80"/>
        <v/>
      </c>
      <c r="F1303" s="2">
        <v>12.36839</v>
      </c>
      <c r="G1303" s="2">
        <v>5.4081999999999999</v>
      </c>
      <c r="H1303" s="3">
        <f t="shared" si="81"/>
        <v>-0.56274017879449145</v>
      </c>
      <c r="I1303" s="2">
        <v>2.9172400000000001</v>
      </c>
      <c r="J1303" s="3">
        <f t="shared" si="82"/>
        <v>0.85387558102864336</v>
      </c>
      <c r="K1303" s="2">
        <v>162.76458</v>
      </c>
      <c r="L1303" s="2">
        <v>105.89570999999999</v>
      </c>
      <c r="M1303" s="3">
        <f t="shared" si="83"/>
        <v>-0.34939339996453778</v>
      </c>
    </row>
    <row r="1304" spans="1:13" x14ac:dyDescent="0.2">
      <c r="A1304" s="1" t="s">
        <v>17</v>
      </c>
      <c r="B1304" s="1" t="s">
        <v>52</v>
      </c>
      <c r="C1304" s="2">
        <v>12.523759999999999</v>
      </c>
      <c r="D1304" s="2">
        <v>0</v>
      </c>
      <c r="E1304" s="3">
        <f t="shared" si="80"/>
        <v>-1</v>
      </c>
      <c r="F1304" s="2">
        <v>547.19987000000003</v>
      </c>
      <c r="G1304" s="2">
        <v>1847.7868599999999</v>
      </c>
      <c r="H1304" s="3">
        <f t="shared" si="81"/>
        <v>2.3768042744600795</v>
      </c>
      <c r="I1304" s="2">
        <v>3594.2907799999998</v>
      </c>
      <c r="J1304" s="3">
        <f t="shared" si="82"/>
        <v>-0.48591058066815618</v>
      </c>
      <c r="K1304" s="2">
        <v>7494.5647099999996</v>
      </c>
      <c r="L1304" s="2">
        <v>16641.9568</v>
      </c>
      <c r="M1304" s="3">
        <f t="shared" si="83"/>
        <v>1.2205368082010999</v>
      </c>
    </row>
    <row r="1305" spans="1:13" x14ac:dyDescent="0.2">
      <c r="A1305" s="1" t="s">
        <v>16</v>
      </c>
      <c r="B1305" s="1" t="s">
        <v>52</v>
      </c>
      <c r="C1305" s="2">
        <v>0</v>
      </c>
      <c r="D1305" s="2">
        <v>0</v>
      </c>
      <c r="E1305" s="3" t="str">
        <f t="shared" si="80"/>
        <v/>
      </c>
      <c r="F1305" s="2">
        <v>0</v>
      </c>
      <c r="G1305" s="2">
        <v>0</v>
      </c>
      <c r="H1305" s="3" t="str">
        <f t="shared" si="81"/>
        <v/>
      </c>
      <c r="I1305" s="2">
        <v>256.80275</v>
      </c>
      <c r="J1305" s="3">
        <f t="shared" si="82"/>
        <v>-1</v>
      </c>
      <c r="K1305" s="2">
        <v>40.601030000000002</v>
      </c>
      <c r="L1305" s="2">
        <v>379.22185000000002</v>
      </c>
      <c r="M1305" s="3">
        <f t="shared" si="83"/>
        <v>8.340202699291126</v>
      </c>
    </row>
    <row r="1306" spans="1:13" x14ac:dyDescent="0.2">
      <c r="A1306" s="1" t="s">
        <v>15</v>
      </c>
      <c r="B1306" s="1" t="s">
        <v>52</v>
      </c>
      <c r="C1306" s="2">
        <v>0</v>
      </c>
      <c r="D1306" s="2">
        <v>0</v>
      </c>
      <c r="E1306" s="3" t="str">
        <f t="shared" si="80"/>
        <v/>
      </c>
      <c r="F1306" s="2">
        <v>0</v>
      </c>
      <c r="G1306" s="2">
        <v>0</v>
      </c>
      <c r="H1306" s="3" t="str">
        <f t="shared" si="81"/>
        <v/>
      </c>
      <c r="I1306" s="2">
        <v>0</v>
      </c>
      <c r="J1306" s="3" t="str">
        <f t="shared" si="82"/>
        <v/>
      </c>
      <c r="K1306" s="2">
        <v>1.96238</v>
      </c>
      <c r="L1306" s="2">
        <v>3.7998699999999999</v>
      </c>
      <c r="M1306" s="3">
        <f t="shared" si="83"/>
        <v>0.93635789194753305</v>
      </c>
    </row>
    <row r="1307" spans="1:13" x14ac:dyDescent="0.2">
      <c r="A1307" s="1" t="s">
        <v>14</v>
      </c>
      <c r="B1307" s="1" t="s">
        <v>52</v>
      </c>
      <c r="C1307" s="2">
        <v>0</v>
      </c>
      <c r="D1307" s="2">
        <v>0</v>
      </c>
      <c r="E1307" s="3" t="str">
        <f t="shared" si="80"/>
        <v/>
      </c>
      <c r="F1307" s="2">
        <v>99.032970000000006</v>
      </c>
      <c r="G1307" s="2">
        <v>164.85154</v>
      </c>
      <c r="H1307" s="3">
        <f t="shared" si="81"/>
        <v>0.66461270423375152</v>
      </c>
      <c r="I1307" s="2">
        <v>222.06494000000001</v>
      </c>
      <c r="J1307" s="3">
        <f t="shared" si="82"/>
        <v>-0.25764265173962175</v>
      </c>
      <c r="K1307" s="2">
        <v>713.41953000000001</v>
      </c>
      <c r="L1307" s="2">
        <v>1193.67914</v>
      </c>
      <c r="M1307" s="3">
        <f t="shared" si="83"/>
        <v>0.67317979085882329</v>
      </c>
    </row>
    <row r="1308" spans="1:13" x14ac:dyDescent="0.2">
      <c r="A1308" s="1" t="s">
        <v>13</v>
      </c>
      <c r="B1308" s="1" t="s">
        <v>52</v>
      </c>
      <c r="C1308" s="2">
        <v>118.85872000000001</v>
      </c>
      <c r="D1308" s="2">
        <v>0</v>
      </c>
      <c r="E1308" s="3">
        <f t="shared" si="80"/>
        <v>-1</v>
      </c>
      <c r="F1308" s="2">
        <v>7381.0466299999998</v>
      </c>
      <c r="G1308" s="2">
        <v>11297.2943</v>
      </c>
      <c r="H1308" s="3">
        <f t="shared" si="81"/>
        <v>0.53058161888349975</v>
      </c>
      <c r="I1308" s="2">
        <v>14787.48317</v>
      </c>
      <c r="J1308" s="3">
        <f t="shared" si="82"/>
        <v>-0.23602318459984428</v>
      </c>
      <c r="K1308" s="2">
        <v>209647.60496</v>
      </c>
      <c r="L1308" s="2">
        <v>150141.16975999999</v>
      </c>
      <c r="M1308" s="3">
        <f t="shared" si="83"/>
        <v>-0.28384028146352358</v>
      </c>
    </row>
    <row r="1309" spans="1:13" x14ac:dyDescent="0.2">
      <c r="A1309" s="1" t="s">
        <v>12</v>
      </c>
      <c r="B1309" s="1" t="s">
        <v>52</v>
      </c>
      <c r="C1309" s="2">
        <v>0</v>
      </c>
      <c r="D1309" s="2">
        <v>0</v>
      </c>
      <c r="E1309" s="3" t="str">
        <f t="shared" si="80"/>
        <v/>
      </c>
      <c r="F1309" s="2">
        <v>40337.597269999998</v>
      </c>
      <c r="G1309" s="2">
        <v>37232.616329999997</v>
      </c>
      <c r="H1309" s="3">
        <f t="shared" si="81"/>
        <v>-7.6974860927307764E-2</v>
      </c>
      <c r="I1309" s="2">
        <v>34590.942560000003</v>
      </c>
      <c r="J1309" s="3">
        <f t="shared" si="82"/>
        <v>7.6368944425780239E-2</v>
      </c>
      <c r="K1309" s="2">
        <v>442872.90820000001</v>
      </c>
      <c r="L1309" s="2">
        <v>532765.43900999997</v>
      </c>
      <c r="M1309" s="3">
        <f t="shared" si="83"/>
        <v>0.20297590831499845</v>
      </c>
    </row>
    <row r="1310" spans="1:13" x14ac:dyDescent="0.2">
      <c r="A1310" s="1" t="s">
        <v>11</v>
      </c>
      <c r="B1310" s="1" t="s">
        <v>52</v>
      </c>
      <c r="C1310" s="2">
        <v>0</v>
      </c>
      <c r="D1310" s="2">
        <v>0</v>
      </c>
      <c r="E1310" s="3" t="str">
        <f t="shared" si="80"/>
        <v/>
      </c>
      <c r="F1310" s="2">
        <v>209.33607000000001</v>
      </c>
      <c r="G1310" s="2">
        <v>442.31443999999999</v>
      </c>
      <c r="H1310" s="3">
        <f t="shared" si="81"/>
        <v>1.1129394470814322</v>
      </c>
      <c r="I1310" s="2">
        <v>324.03480000000002</v>
      </c>
      <c r="J1310" s="3">
        <f t="shared" si="82"/>
        <v>0.36502141128051657</v>
      </c>
      <c r="K1310" s="2">
        <v>6244.7718000000004</v>
      </c>
      <c r="L1310" s="2">
        <v>5112.31963</v>
      </c>
      <c r="M1310" s="3">
        <f t="shared" si="83"/>
        <v>-0.18134404366865742</v>
      </c>
    </row>
    <row r="1311" spans="1:13" x14ac:dyDescent="0.2">
      <c r="A1311" s="1" t="s">
        <v>10</v>
      </c>
      <c r="B1311" s="1" t="s">
        <v>52</v>
      </c>
      <c r="C1311" s="2">
        <v>172.94215</v>
      </c>
      <c r="D1311" s="2">
        <v>0</v>
      </c>
      <c r="E1311" s="3">
        <f t="shared" si="80"/>
        <v>-1</v>
      </c>
      <c r="F1311" s="2">
        <v>4437.2902299999996</v>
      </c>
      <c r="G1311" s="2">
        <v>3882.26694</v>
      </c>
      <c r="H1311" s="3">
        <f t="shared" si="81"/>
        <v>-0.12508158385664114</v>
      </c>
      <c r="I1311" s="2">
        <v>3508.4876300000001</v>
      </c>
      <c r="J1311" s="3">
        <f t="shared" si="82"/>
        <v>0.10653573545590644</v>
      </c>
      <c r="K1311" s="2">
        <v>36913.92224</v>
      </c>
      <c r="L1311" s="2">
        <v>46707.163840000001</v>
      </c>
      <c r="M1311" s="3">
        <f t="shared" si="83"/>
        <v>0.26529940482423253</v>
      </c>
    </row>
    <row r="1312" spans="1:13" x14ac:dyDescent="0.2">
      <c r="A1312" s="1" t="s">
        <v>28</v>
      </c>
      <c r="B1312" s="1" t="s">
        <v>52</v>
      </c>
      <c r="C1312" s="2">
        <v>0</v>
      </c>
      <c r="D1312" s="2">
        <v>0</v>
      </c>
      <c r="E1312" s="3" t="str">
        <f t="shared" si="80"/>
        <v/>
      </c>
      <c r="F1312" s="2">
        <v>0</v>
      </c>
      <c r="G1312" s="2">
        <v>74.259389999999996</v>
      </c>
      <c r="H1312" s="3" t="str">
        <f t="shared" si="81"/>
        <v/>
      </c>
      <c r="I1312" s="2">
        <v>124.04622999999999</v>
      </c>
      <c r="J1312" s="3">
        <f t="shared" si="82"/>
        <v>-0.4013571391891555</v>
      </c>
      <c r="K1312" s="2">
        <v>998.08822999999995</v>
      </c>
      <c r="L1312" s="2">
        <v>1319.0799500000001</v>
      </c>
      <c r="M1312" s="3">
        <f t="shared" si="83"/>
        <v>0.32160655776894598</v>
      </c>
    </row>
    <row r="1313" spans="1:13" x14ac:dyDescent="0.2">
      <c r="A1313" s="1" t="s">
        <v>9</v>
      </c>
      <c r="B1313" s="1" t="s">
        <v>52</v>
      </c>
      <c r="C1313" s="2">
        <v>0</v>
      </c>
      <c r="D1313" s="2">
        <v>0</v>
      </c>
      <c r="E1313" s="3" t="str">
        <f t="shared" si="80"/>
        <v/>
      </c>
      <c r="F1313" s="2">
        <v>415.58449000000002</v>
      </c>
      <c r="G1313" s="2">
        <v>402.58177999999998</v>
      </c>
      <c r="H1313" s="3">
        <f t="shared" si="81"/>
        <v>-3.1287765335034634E-2</v>
      </c>
      <c r="I1313" s="2">
        <v>434.26387</v>
      </c>
      <c r="J1313" s="3">
        <f t="shared" si="82"/>
        <v>-7.2955850552338219E-2</v>
      </c>
      <c r="K1313" s="2">
        <v>6491.0220499999996</v>
      </c>
      <c r="L1313" s="2">
        <v>4866.5013600000002</v>
      </c>
      <c r="M1313" s="3">
        <f t="shared" si="83"/>
        <v>-0.25027194138094166</v>
      </c>
    </row>
    <row r="1314" spans="1:13" x14ac:dyDescent="0.2">
      <c r="A1314" s="1" t="s">
        <v>8</v>
      </c>
      <c r="B1314" s="1" t="s">
        <v>52</v>
      </c>
      <c r="C1314" s="2">
        <v>0</v>
      </c>
      <c r="D1314" s="2">
        <v>0</v>
      </c>
      <c r="E1314" s="3" t="str">
        <f t="shared" si="80"/>
        <v/>
      </c>
      <c r="F1314" s="2">
        <v>767.93922999999995</v>
      </c>
      <c r="G1314" s="2">
        <v>379.59969999999998</v>
      </c>
      <c r="H1314" s="3">
        <f t="shared" si="81"/>
        <v>-0.50569044376076477</v>
      </c>
      <c r="I1314" s="2">
        <v>858.88304000000005</v>
      </c>
      <c r="J1314" s="3">
        <f t="shared" si="82"/>
        <v>-0.5580309747413339</v>
      </c>
      <c r="K1314" s="2">
        <v>6097.7705699999997</v>
      </c>
      <c r="L1314" s="2">
        <v>10976.141670000001</v>
      </c>
      <c r="M1314" s="3">
        <f t="shared" si="83"/>
        <v>0.80002536074426311</v>
      </c>
    </row>
    <row r="1315" spans="1:13" x14ac:dyDescent="0.2">
      <c r="A1315" s="1" t="s">
        <v>7</v>
      </c>
      <c r="B1315" s="1" t="s">
        <v>52</v>
      </c>
      <c r="C1315" s="2">
        <v>0</v>
      </c>
      <c r="D1315" s="2">
        <v>0</v>
      </c>
      <c r="E1315" s="3" t="str">
        <f t="shared" si="80"/>
        <v/>
      </c>
      <c r="F1315" s="2">
        <v>27.87743</v>
      </c>
      <c r="G1315" s="2">
        <v>206.49994000000001</v>
      </c>
      <c r="H1315" s="3">
        <f t="shared" si="81"/>
        <v>6.4074238550684193</v>
      </c>
      <c r="I1315" s="2">
        <v>159.31264999999999</v>
      </c>
      <c r="J1315" s="3">
        <f t="shared" si="82"/>
        <v>0.29619298906897873</v>
      </c>
      <c r="K1315" s="2">
        <v>1785.3862300000001</v>
      </c>
      <c r="L1315" s="2">
        <v>1081.6509799999999</v>
      </c>
      <c r="M1315" s="3">
        <f t="shared" si="83"/>
        <v>-0.39416415236942881</v>
      </c>
    </row>
    <row r="1316" spans="1:13" x14ac:dyDescent="0.2">
      <c r="A1316" s="1" t="s">
        <v>6</v>
      </c>
      <c r="B1316" s="1" t="s">
        <v>52</v>
      </c>
      <c r="C1316" s="2">
        <v>144.77483000000001</v>
      </c>
      <c r="D1316" s="2">
        <v>0</v>
      </c>
      <c r="E1316" s="3">
        <f t="shared" si="80"/>
        <v>-1</v>
      </c>
      <c r="F1316" s="2">
        <v>3556.8673199999998</v>
      </c>
      <c r="G1316" s="2">
        <v>3726.4643099999998</v>
      </c>
      <c r="H1316" s="3">
        <f t="shared" si="81"/>
        <v>4.7681562099988639E-2</v>
      </c>
      <c r="I1316" s="2">
        <v>3117.3151899999998</v>
      </c>
      <c r="J1316" s="3">
        <f t="shared" si="82"/>
        <v>0.1954082544986413</v>
      </c>
      <c r="K1316" s="2">
        <v>39206.421439999998</v>
      </c>
      <c r="L1316" s="2">
        <v>37721.879939999999</v>
      </c>
      <c r="M1316" s="3">
        <f t="shared" si="83"/>
        <v>-3.7864753922310479E-2</v>
      </c>
    </row>
    <row r="1317" spans="1:13" x14ac:dyDescent="0.2">
      <c r="A1317" s="1" t="s">
        <v>5</v>
      </c>
      <c r="B1317" s="1" t="s">
        <v>52</v>
      </c>
      <c r="C1317" s="2">
        <v>0</v>
      </c>
      <c r="D1317" s="2">
        <v>0</v>
      </c>
      <c r="E1317" s="3" t="str">
        <f t="shared" si="80"/>
        <v/>
      </c>
      <c r="F1317" s="2">
        <v>5.8304499999999999</v>
      </c>
      <c r="G1317" s="2">
        <v>8.4965100000000007</v>
      </c>
      <c r="H1317" s="3">
        <f t="shared" si="81"/>
        <v>0.4572648766390246</v>
      </c>
      <c r="I1317" s="2">
        <v>85.600579999999994</v>
      </c>
      <c r="J1317" s="3">
        <f t="shared" si="82"/>
        <v>-0.90074237814743774</v>
      </c>
      <c r="K1317" s="2">
        <v>737.38532999999995</v>
      </c>
      <c r="L1317" s="2">
        <v>647.56966999999997</v>
      </c>
      <c r="M1317" s="3">
        <f t="shared" si="83"/>
        <v>-0.12180288425320307</v>
      </c>
    </row>
    <row r="1318" spans="1:13" x14ac:dyDescent="0.2">
      <c r="A1318" s="1" t="s">
        <v>4</v>
      </c>
      <c r="B1318" s="1" t="s">
        <v>52</v>
      </c>
      <c r="C1318" s="2">
        <v>23.829930000000001</v>
      </c>
      <c r="D1318" s="2">
        <v>0</v>
      </c>
      <c r="E1318" s="3">
        <f t="shared" si="80"/>
        <v>-1</v>
      </c>
      <c r="F1318" s="2">
        <v>979.74162000000001</v>
      </c>
      <c r="G1318" s="2">
        <v>304.47336000000001</v>
      </c>
      <c r="H1318" s="3">
        <f t="shared" si="81"/>
        <v>-0.68923096275117923</v>
      </c>
      <c r="I1318" s="2">
        <v>215.70209</v>
      </c>
      <c r="J1318" s="3">
        <f t="shared" si="82"/>
        <v>0.41154571103135829</v>
      </c>
      <c r="K1318" s="2">
        <v>17272.309209999999</v>
      </c>
      <c r="L1318" s="2">
        <v>10004.53571</v>
      </c>
      <c r="M1318" s="3">
        <f t="shared" si="83"/>
        <v>-0.42077601851825575</v>
      </c>
    </row>
    <row r="1319" spans="1:13" x14ac:dyDescent="0.2">
      <c r="A1319" s="1" t="s">
        <v>24</v>
      </c>
      <c r="B1319" s="1" t="s">
        <v>52</v>
      </c>
      <c r="C1319" s="2">
        <v>0</v>
      </c>
      <c r="D1319" s="2">
        <v>0</v>
      </c>
      <c r="E1319" s="3" t="str">
        <f t="shared" si="80"/>
        <v/>
      </c>
      <c r="F1319" s="2">
        <v>6.1860499999999998</v>
      </c>
      <c r="G1319" s="2">
        <v>0</v>
      </c>
      <c r="H1319" s="3">
        <f t="shared" si="81"/>
        <v>-1</v>
      </c>
      <c r="I1319" s="2">
        <v>0</v>
      </c>
      <c r="J1319" s="3" t="str">
        <f t="shared" si="82"/>
        <v/>
      </c>
      <c r="K1319" s="2">
        <v>26.248550000000002</v>
      </c>
      <c r="L1319" s="2">
        <v>0.19391</v>
      </c>
      <c r="M1319" s="3">
        <f t="shared" si="83"/>
        <v>-0.99261254431197155</v>
      </c>
    </row>
    <row r="1320" spans="1:13" x14ac:dyDescent="0.2">
      <c r="A1320" s="1" t="s">
        <v>3</v>
      </c>
      <c r="B1320" s="1" t="s">
        <v>52</v>
      </c>
      <c r="C1320" s="2">
        <v>0</v>
      </c>
      <c r="D1320" s="2">
        <v>0</v>
      </c>
      <c r="E1320" s="3" t="str">
        <f t="shared" si="80"/>
        <v/>
      </c>
      <c r="F1320" s="2">
        <v>0</v>
      </c>
      <c r="G1320" s="2">
        <v>218.50431</v>
      </c>
      <c r="H1320" s="3" t="str">
        <f t="shared" si="81"/>
        <v/>
      </c>
      <c r="I1320" s="2">
        <v>117.29716999999999</v>
      </c>
      <c r="J1320" s="3">
        <f t="shared" si="82"/>
        <v>0.8628267843120172</v>
      </c>
      <c r="K1320" s="2">
        <v>96.704700000000003</v>
      </c>
      <c r="L1320" s="2">
        <v>449.45868000000002</v>
      </c>
      <c r="M1320" s="3">
        <f t="shared" si="83"/>
        <v>3.6477439048981077</v>
      </c>
    </row>
    <row r="1321" spans="1:13" x14ac:dyDescent="0.2">
      <c r="A1321" s="1" t="s">
        <v>27</v>
      </c>
      <c r="B1321" s="1" t="s">
        <v>52</v>
      </c>
      <c r="C1321" s="2">
        <v>0</v>
      </c>
      <c r="D1321" s="2">
        <v>0</v>
      </c>
      <c r="E1321" s="3" t="str">
        <f t="shared" si="80"/>
        <v/>
      </c>
      <c r="F1321" s="2">
        <v>0.96</v>
      </c>
      <c r="G1321" s="2">
        <v>4.3164400000000001</v>
      </c>
      <c r="H1321" s="3">
        <f t="shared" si="81"/>
        <v>3.496291666666667</v>
      </c>
      <c r="I1321" s="2">
        <v>0</v>
      </c>
      <c r="J1321" s="3" t="str">
        <f t="shared" si="82"/>
        <v/>
      </c>
      <c r="K1321" s="2">
        <v>48.951999999999998</v>
      </c>
      <c r="L1321" s="2">
        <v>55.720239999999997</v>
      </c>
      <c r="M1321" s="3">
        <f t="shared" si="83"/>
        <v>0.13826278803726089</v>
      </c>
    </row>
    <row r="1322" spans="1:13" x14ac:dyDescent="0.2">
      <c r="A1322" s="1" t="s">
        <v>2</v>
      </c>
      <c r="B1322" s="1" t="s">
        <v>52</v>
      </c>
      <c r="C1322" s="2">
        <v>3.1925400000000002</v>
      </c>
      <c r="D1322" s="2">
        <v>0</v>
      </c>
      <c r="E1322" s="3">
        <f t="shared" si="80"/>
        <v>-1</v>
      </c>
      <c r="F1322" s="2">
        <v>2335.9131200000002</v>
      </c>
      <c r="G1322" s="2">
        <v>714.63262999999995</v>
      </c>
      <c r="H1322" s="3">
        <f t="shared" si="81"/>
        <v>-0.69406711924285958</v>
      </c>
      <c r="I1322" s="2">
        <v>617.76764000000003</v>
      </c>
      <c r="J1322" s="3">
        <f t="shared" si="82"/>
        <v>0.15679842019565782</v>
      </c>
      <c r="K1322" s="2">
        <v>18352.678779999998</v>
      </c>
      <c r="L1322" s="2">
        <v>13280.10355</v>
      </c>
      <c r="M1322" s="3">
        <f t="shared" si="83"/>
        <v>-0.27639426869541706</v>
      </c>
    </row>
    <row r="1323" spans="1:13" x14ac:dyDescent="0.2">
      <c r="A1323" s="1" t="s">
        <v>26</v>
      </c>
      <c r="B1323" s="1" t="s">
        <v>52</v>
      </c>
      <c r="C1323" s="2">
        <v>0</v>
      </c>
      <c r="D1323" s="2">
        <v>0</v>
      </c>
      <c r="E1323" s="3" t="str">
        <f t="shared" si="80"/>
        <v/>
      </c>
      <c r="F1323" s="2">
        <v>431.74775</v>
      </c>
      <c r="G1323" s="2">
        <v>211.78200000000001</v>
      </c>
      <c r="H1323" s="3">
        <f t="shared" si="81"/>
        <v>-0.50947746687736073</v>
      </c>
      <c r="I1323" s="2">
        <v>360.16079999999999</v>
      </c>
      <c r="J1323" s="3">
        <f t="shared" si="82"/>
        <v>-0.41197931590556214</v>
      </c>
      <c r="K1323" s="2">
        <v>2773.2131300000001</v>
      </c>
      <c r="L1323" s="2">
        <v>1963.1353899999999</v>
      </c>
      <c r="M1323" s="3">
        <f t="shared" si="83"/>
        <v>-0.29210799964732614</v>
      </c>
    </row>
    <row r="1324" spans="1:13" x14ac:dyDescent="0.2">
      <c r="A1324" s="1" t="s">
        <v>30</v>
      </c>
      <c r="B1324" s="1" t="s">
        <v>52</v>
      </c>
      <c r="C1324" s="2">
        <v>0</v>
      </c>
      <c r="D1324" s="2">
        <v>0</v>
      </c>
      <c r="E1324" s="3" t="str">
        <f t="shared" si="80"/>
        <v/>
      </c>
      <c r="F1324" s="2">
        <v>36.949469999999998</v>
      </c>
      <c r="G1324" s="2">
        <v>0</v>
      </c>
      <c r="H1324" s="3">
        <f t="shared" si="81"/>
        <v>-1</v>
      </c>
      <c r="I1324" s="2">
        <v>45.725900000000003</v>
      </c>
      <c r="J1324" s="3">
        <f t="shared" si="82"/>
        <v>-1</v>
      </c>
      <c r="K1324" s="2">
        <v>59.413469999999997</v>
      </c>
      <c r="L1324" s="2">
        <v>288.49408</v>
      </c>
      <c r="M1324" s="3">
        <f t="shared" si="83"/>
        <v>3.8557015774369017</v>
      </c>
    </row>
    <row r="1325" spans="1:13" x14ac:dyDescent="0.2">
      <c r="A1325" s="6" t="s">
        <v>0</v>
      </c>
      <c r="B1325" s="6" t="s">
        <v>52</v>
      </c>
      <c r="C1325" s="5">
        <v>585.55807000000004</v>
      </c>
      <c r="D1325" s="5">
        <v>0</v>
      </c>
      <c r="E1325" s="4">
        <f t="shared" si="80"/>
        <v>-1</v>
      </c>
      <c r="F1325" s="5">
        <v>73256.672789999997</v>
      </c>
      <c r="G1325" s="5">
        <v>71530.996729999999</v>
      </c>
      <c r="H1325" s="4">
        <f t="shared" si="81"/>
        <v>-2.3556571630640066E-2</v>
      </c>
      <c r="I1325" s="5">
        <v>68449.726490000001</v>
      </c>
      <c r="J1325" s="4">
        <f t="shared" si="82"/>
        <v>4.5015084763708302E-2</v>
      </c>
      <c r="K1325" s="5">
        <v>902877.66272999998</v>
      </c>
      <c r="L1325" s="5">
        <v>934146.19409999996</v>
      </c>
      <c r="M1325" s="4">
        <f t="shared" si="83"/>
        <v>3.4632079915959402E-2</v>
      </c>
    </row>
    <row r="1326" spans="1:13" x14ac:dyDescent="0.2">
      <c r="A1326" s="1" t="s">
        <v>22</v>
      </c>
      <c r="B1326" s="1" t="s">
        <v>51</v>
      </c>
      <c r="C1326" s="2">
        <v>0.30285000000000001</v>
      </c>
      <c r="D1326" s="2">
        <v>0</v>
      </c>
      <c r="E1326" s="3">
        <f t="shared" si="80"/>
        <v>-1</v>
      </c>
      <c r="F1326" s="2">
        <v>4637.5680700000003</v>
      </c>
      <c r="G1326" s="2">
        <v>5610.4653600000001</v>
      </c>
      <c r="H1326" s="3">
        <f t="shared" si="81"/>
        <v>0.20978609377047919</v>
      </c>
      <c r="I1326" s="2">
        <v>4958.9087499999996</v>
      </c>
      <c r="J1326" s="3">
        <f t="shared" si="82"/>
        <v>0.13139112713054057</v>
      </c>
      <c r="K1326" s="2">
        <v>57635.675499999998</v>
      </c>
      <c r="L1326" s="2">
        <v>62971.617720000002</v>
      </c>
      <c r="M1326" s="3">
        <f t="shared" si="83"/>
        <v>9.2580544492794292E-2</v>
      </c>
    </row>
    <row r="1327" spans="1:13" x14ac:dyDescent="0.2">
      <c r="A1327" s="1" t="s">
        <v>21</v>
      </c>
      <c r="B1327" s="1" t="s">
        <v>51</v>
      </c>
      <c r="C1327" s="2">
        <v>0.93942000000000003</v>
      </c>
      <c r="D1327" s="2">
        <v>0</v>
      </c>
      <c r="E1327" s="3">
        <f t="shared" si="80"/>
        <v>-1</v>
      </c>
      <c r="F1327" s="2">
        <v>848.96191999999996</v>
      </c>
      <c r="G1327" s="2">
        <v>1572.2830899999999</v>
      </c>
      <c r="H1327" s="3">
        <f t="shared" si="81"/>
        <v>0.85200661297034386</v>
      </c>
      <c r="I1327" s="2">
        <v>762.96321</v>
      </c>
      <c r="J1327" s="3">
        <f t="shared" si="82"/>
        <v>1.0607587225601609</v>
      </c>
      <c r="K1327" s="2">
        <v>12431.71768</v>
      </c>
      <c r="L1327" s="2">
        <v>9184.0195999999996</v>
      </c>
      <c r="M1327" s="3">
        <f t="shared" si="83"/>
        <v>-0.26124290814815221</v>
      </c>
    </row>
    <row r="1328" spans="1:13" x14ac:dyDescent="0.2">
      <c r="A1328" s="1" t="s">
        <v>20</v>
      </c>
      <c r="B1328" s="1" t="s">
        <v>51</v>
      </c>
      <c r="C1328" s="2">
        <v>26.709700000000002</v>
      </c>
      <c r="D1328" s="2">
        <v>0</v>
      </c>
      <c r="E1328" s="3">
        <f t="shared" si="80"/>
        <v>-1</v>
      </c>
      <c r="F1328" s="2">
        <v>859.68183999999997</v>
      </c>
      <c r="G1328" s="2">
        <v>1014.9959700000001</v>
      </c>
      <c r="H1328" s="3">
        <f t="shared" si="81"/>
        <v>0.1806646631037363</v>
      </c>
      <c r="I1328" s="2">
        <v>956.84622999999999</v>
      </c>
      <c r="J1328" s="3">
        <f t="shared" si="82"/>
        <v>6.0772293579502312E-2</v>
      </c>
      <c r="K1328" s="2">
        <v>8049.7300699999996</v>
      </c>
      <c r="L1328" s="2">
        <v>13695.52715</v>
      </c>
      <c r="M1328" s="3">
        <f t="shared" si="83"/>
        <v>0.70136477011085674</v>
      </c>
    </row>
    <row r="1329" spans="1:13" x14ac:dyDescent="0.2">
      <c r="A1329" s="1" t="s">
        <v>19</v>
      </c>
      <c r="B1329" s="1" t="s">
        <v>51</v>
      </c>
      <c r="C1329" s="2">
        <v>0</v>
      </c>
      <c r="D1329" s="2">
        <v>0</v>
      </c>
      <c r="E1329" s="3" t="str">
        <f t="shared" si="80"/>
        <v/>
      </c>
      <c r="F1329" s="2">
        <v>109.59815</v>
      </c>
      <c r="G1329" s="2">
        <v>1252.1177399999999</v>
      </c>
      <c r="H1329" s="3">
        <f t="shared" si="81"/>
        <v>10.424624776969319</v>
      </c>
      <c r="I1329" s="2">
        <v>168.94665000000001</v>
      </c>
      <c r="J1329" s="3">
        <f t="shared" si="82"/>
        <v>6.4113203191658421</v>
      </c>
      <c r="K1329" s="2">
        <v>4622.6236699999999</v>
      </c>
      <c r="L1329" s="2">
        <v>3662.7461899999998</v>
      </c>
      <c r="M1329" s="3">
        <f t="shared" si="83"/>
        <v>-0.20764776640361904</v>
      </c>
    </row>
    <row r="1330" spans="1:13" x14ac:dyDescent="0.2">
      <c r="A1330" s="1" t="s">
        <v>18</v>
      </c>
      <c r="B1330" s="1" t="s">
        <v>51</v>
      </c>
      <c r="C1330" s="2">
        <v>0</v>
      </c>
      <c r="D1330" s="2">
        <v>0</v>
      </c>
      <c r="E1330" s="3" t="str">
        <f t="shared" si="80"/>
        <v/>
      </c>
      <c r="F1330" s="2">
        <v>22.18881</v>
      </c>
      <c r="G1330" s="2">
        <v>45.768470000000001</v>
      </c>
      <c r="H1330" s="3">
        <f t="shared" si="81"/>
        <v>1.0626824962672625</v>
      </c>
      <c r="I1330" s="2">
        <v>78.036799999999999</v>
      </c>
      <c r="J1330" s="3">
        <f t="shared" si="82"/>
        <v>-0.41350145059766674</v>
      </c>
      <c r="K1330" s="2">
        <v>252.59707</v>
      </c>
      <c r="L1330" s="2">
        <v>400.17293999999998</v>
      </c>
      <c r="M1330" s="3">
        <f t="shared" si="83"/>
        <v>0.58423429060360821</v>
      </c>
    </row>
    <row r="1331" spans="1:13" x14ac:dyDescent="0.2">
      <c r="A1331" s="1" t="s">
        <v>17</v>
      </c>
      <c r="B1331" s="1" t="s">
        <v>51</v>
      </c>
      <c r="C1331" s="2">
        <v>0</v>
      </c>
      <c r="D1331" s="2">
        <v>13.918710000000001</v>
      </c>
      <c r="E1331" s="3" t="str">
        <f t="shared" si="80"/>
        <v/>
      </c>
      <c r="F1331" s="2">
        <v>546.50733000000002</v>
      </c>
      <c r="G1331" s="2">
        <v>542.95132000000001</v>
      </c>
      <c r="H1331" s="3">
        <f t="shared" si="81"/>
        <v>-6.5067928732081004E-3</v>
      </c>
      <c r="I1331" s="2">
        <v>446.74049000000002</v>
      </c>
      <c r="J1331" s="3">
        <f t="shared" si="82"/>
        <v>0.21536178643668502</v>
      </c>
      <c r="K1331" s="2">
        <v>6984.6459100000002</v>
      </c>
      <c r="L1331" s="2">
        <v>5828.9236000000001</v>
      </c>
      <c r="M1331" s="3">
        <f t="shared" si="83"/>
        <v>-0.16546612740172539</v>
      </c>
    </row>
    <row r="1332" spans="1:13" x14ac:dyDescent="0.2">
      <c r="A1332" s="1" t="s">
        <v>16</v>
      </c>
      <c r="B1332" s="1" t="s">
        <v>51</v>
      </c>
      <c r="C1332" s="2">
        <v>0</v>
      </c>
      <c r="D1332" s="2">
        <v>0</v>
      </c>
      <c r="E1332" s="3" t="str">
        <f t="shared" si="80"/>
        <v/>
      </c>
      <c r="F1332" s="2">
        <v>710.26544999999999</v>
      </c>
      <c r="G1332" s="2">
        <v>1004.42357</v>
      </c>
      <c r="H1332" s="3">
        <f t="shared" si="81"/>
        <v>0.41415237077912215</v>
      </c>
      <c r="I1332" s="2">
        <v>1842.09069</v>
      </c>
      <c r="J1332" s="3">
        <f t="shared" si="82"/>
        <v>-0.45473717691934046</v>
      </c>
      <c r="K1332" s="2">
        <v>7124.4149399999997</v>
      </c>
      <c r="L1332" s="2">
        <v>13275.22611</v>
      </c>
      <c r="M1332" s="3">
        <f t="shared" si="83"/>
        <v>0.86334263540242362</v>
      </c>
    </row>
    <row r="1333" spans="1:13" x14ac:dyDescent="0.2">
      <c r="A1333" s="1" t="s">
        <v>15</v>
      </c>
      <c r="B1333" s="1" t="s">
        <v>51</v>
      </c>
      <c r="C1333" s="2">
        <v>0</v>
      </c>
      <c r="D1333" s="2">
        <v>0</v>
      </c>
      <c r="E1333" s="3" t="str">
        <f t="shared" si="80"/>
        <v/>
      </c>
      <c r="F1333" s="2">
        <v>734.20150000000001</v>
      </c>
      <c r="G1333" s="2">
        <v>0</v>
      </c>
      <c r="H1333" s="3">
        <f t="shared" si="81"/>
        <v>-1</v>
      </c>
      <c r="I1333" s="2">
        <v>0.61773999999999996</v>
      </c>
      <c r="J1333" s="3">
        <f t="shared" si="82"/>
        <v>-1</v>
      </c>
      <c r="K1333" s="2">
        <v>762.60801000000004</v>
      </c>
      <c r="L1333" s="2">
        <v>90.214010000000002</v>
      </c>
      <c r="M1333" s="3">
        <f t="shared" si="83"/>
        <v>-0.88170330128056218</v>
      </c>
    </row>
    <row r="1334" spans="1:13" x14ac:dyDescent="0.2">
      <c r="A1334" s="1" t="s">
        <v>14</v>
      </c>
      <c r="B1334" s="1" t="s">
        <v>51</v>
      </c>
      <c r="C1334" s="2">
        <v>0</v>
      </c>
      <c r="D1334" s="2">
        <v>0</v>
      </c>
      <c r="E1334" s="3" t="str">
        <f t="shared" si="80"/>
        <v/>
      </c>
      <c r="F1334" s="2">
        <v>337.93202000000002</v>
      </c>
      <c r="G1334" s="2">
        <v>237.41153</v>
      </c>
      <c r="H1334" s="3">
        <f t="shared" si="81"/>
        <v>-0.29745772537328663</v>
      </c>
      <c r="I1334" s="2">
        <v>200.33994000000001</v>
      </c>
      <c r="J1334" s="3">
        <f t="shared" si="82"/>
        <v>0.18504343167917492</v>
      </c>
      <c r="K1334" s="2">
        <v>2327.7430199999999</v>
      </c>
      <c r="L1334" s="2">
        <v>2726.1768400000001</v>
      </c>
      <c r="M1334" s="3">
        <f t="shared" si="83"/>
        <v>0.17116744270164341</v>
      </c>
    </row>
    <row r="1335" spans="1:13" x14ac:dyDescent="0.2">
      <c r="A1335" s="1" t="s">
        <v>13</v>
      </c>
      <c r="B1335" s="1" t="s">
        <v>51</v>
      </c>
      <c r="C1335" s="2">
        <v>0</v>
      </c>
      <c r="D1335" s="2">
        <v>0</v>
      </c>
      <c r="E1335" s="3" t="str">
        <f t="shared" si="80"/>
        <v/>
      </c>
      <c r="F1335" s="2">
        <v>3119.98243</v>
      </c>
      <c r="G1335" s="2">
        <v>5999.4772000000003</v>
      </c>
      <c r="H1335" s="3">
        <f t="shared" si="81"/>
        <v>0.92292018772682649</v>
      </c>
      <c r="I1335" s="2">
        <v>3311.7277899999999</v>
      </c>
      <c r="J1335" s="3">
        <f t="shared" si="82"/>
        <v>0.81158524505421403</v>
      </c>
      <c r="K1335" s="2">
        <v>31973.074199999999</v>
      </c>
      <c r="L1335" s="2">
        <v>34070.877310000003</v>
      </c>
      <c r="M1335" s="3">
        <f t="shared" si="83"/>
        <v>6.5611554800069971E-2</v>
      </c>
    </row>
    <row r="1336" spans="1:13" x14ac:dyDescent="0.2">
      <c r="A1336" s="1" t="s">
        <v>12</v>
      </c>
      <c r="B1336" s="1" t="s">
        <v>51</v>
      </c>
      <c r="C1336" s="2">
        <v>178.33659</v>
      </c>
      <c r="D1336" s="2">
        <v>0</v>
      </c>
      <c r="E1336" s="3">
        <f t="shared" si="80"/>
        <v>-1</v>
      </c>
      <c r="F1336" s="2">
        <v>45510.12614</v>
      </c>
      <c r="G1336" s="2">
        <v>29360.524109999998</v>
      </c>
      <c r="H1336" s="3">
        <f t="shared" si="81"/>
        <v>-0.35485733395508456</v>
      </c>
      <c r="I1336" s="2">
        <v>33777.513209999997</v>
      </c>
      <c r="J1336" s="3">
        <f t="shared" si="82"/>
        <v>-0.13076714891765118</v>
      </c>
      <c r="K1336" s="2">
        <v>484556.50318</v>
      </c>
      <c r="L1336" s="2">
        <v>430960.41129999998</v>
      </c>
      <c r="M1336" s="3">
        <f t="shared" si="83"/>
        <v>-0.1106085493193566</v>
      </c>
    </row>
    <row r="1337" spans="1:13" x14ac:dyDescent="0.2">
      <c r="A1337" s="1" t="s">
        <v>11</v>
      </c>
      <c r="B1337" s="1" t="s">
        <v>51</v>
      </c>
      <c r="C1337" s="2">
        <v>0</v>
      </c>
      <c r="D1337" s="2">
        <v>0</v>
      </c>
      <c r="E1337" s="3" t="str">
        <f t="shared" si="80"/>
        <v/>
      </c>
      <c r="F1337" s="2">
        <v>1592.2411500000001</v>
      </c>
      <c r="G1337" s="2">
        <v>1511.2297100000001</v>
      </c>
      <c r="H1337" s="3">
        <f t="shared" si="81"/>
        <v>-5.0878875979307514E-2</v>
      </c>
      <c r="I1337" s="2">
        <v>2721.7240299999999</v>
      </c>
      <c r="J1337" s="3">
        <f t="shared" si="82"/>
        <v>-0.44475277679052561</v>
      </c>
      <c r="K1337" s="2">
        <v>28735.798760000001</v>
      </c>
      <c r="L1337" s="2">
        <v>21158.674050000001</v>
      </c>
      <c r="M1337" s="3">
        <f t="shared" si="83"/>
        <v>-0.2636824113811409</v>
      </c>
    </row>
    <row r="1338" spans="1:13" x14ac:dyDescent="0.2">
      <c r="A1338" s="1" t="s">
        <v>10</v>
      </c>
      <c r="B1338" s="1" t="s">
        <v>51</v>
      </c>
      <c r="C1338" s="2">
        <v>8.64663</v>
      </c>
      <c r="D1338" s="2">
        <v>0</v>
      </c>
      <c r="E1338" s="3">
        <f t="shared" si="80"/>
        <v>-1</v>
      </c>
      <c r="F1338" s="2">
        <v>7730.6157999999996</v>
      </c>
      <c r="G1338" s="2">
        <v>8853.1401499999993</v>
      </c>
      <c r="H1338" s="3">
        <f t="shared" si="81"/>
        <v>0.14520503657677564</v>
      </c>
      <c r="I1338" s="2">
        <v>9479.8139100000008</v>
      </c>
      <c r="J1338" s="3">
        <f t="shared" si="82"/>
        <v>-6.6106124650710751E-2</v>
      </c>
      <c r="K1338" s="2">
        <v>91563.295800000007</v>
      </c>
      <c r="L1338" s="2">
        <v>106784.66026999999</v>
      </c>
      <c r="M1338" s="3">
        <f t="shared" si="83"/>
        <v>0.16623871319843841</v>
      </c>
    </row>
    <row r="1339" spans="1:13" x14ac:dyDescent="0.2">
      <c r="A1339" s="1" t="s">
        <v>28</v>
      </c>
      <c r="B1339" s="1" t="s">
        <v>51</v>
      </c>
      <c r="C1339" s="2">
        <v>0</v>
      </c>
      <c r="D1339" s="2">
        <v>0</v>
      </c>
      <c r="E1339" s="3" t="str">
        <f t="shared" si="80"/>
        <v/>
      </c>
      <c r="F1339" s="2">
        <v>2533.0102200000001</v>
      </c>
      <c r="G1339" s="2">
        <v>2339.1363900000001</v>
      </c>
      <c r="H1339" s="3">
        <f t="shared" si="81"/>
        <v>-7.6538905555619929E-2</v>
      </c>
      <c r="I1339" s="2">
        <v>2185.8701000000001</v>
      </c>
      <c r="J1339" s="3">
        <f t="shared" si="82"/>
        <v>7.0116833566642445E-2</v>
      </c>
      <c r="K1339" s="2">
        <v>13419.031429999999</v>
      </c>
      <c r="L1339" s="2">
        <v>16341.183870000001</v>
      </c>
      <c r="M1339" s="3">
        <f t="shared" si="83"/>
        <v>0.21776180011525637</v>
      </c>
    </row>
    <row r="1340" spans="1:13" x14ac:dyDescent="0.2">
      <c r="A1340" s="1" t="s">
        <v>9</v>
      </c>
      <c r="B1340" s="1" t="s">
        <v>51</v>
      </c>
      <c r="C1340" s="2">
        <v>0</v>
      </c>
      <c r="D1340" s="2">
        <v>0</v>
      </c>
      <c r="E1340" s="3" t="str">
        <f t="shared" si="80"/>
        <v/>
      </c>
      <c r="F1340" s="2">
        <v>4441.5639199999996</v>
      </c>
      <c r="G1340" s="2">
        <v>2906.2700100000002</v>
      </c>
      <c r="H1340" s="3">
        <f t="shared" si="81"/>
        <v>-0.34566516156318194</v>
      </c>
      <c r="I1340" s="2">
        <v>2557.0257000000001</v>
      </c>
      <c r="J1340" s="3">
        <f t="shared" si="82"/>
        <v>0.13658224475412983</v>
      </c>
      <c r="K1340" s="2">
        <v>31759.643650000002</v>
      </c>
      <c r="L1340" s="2">
        <v>30211.950540000002</v>
      </c>
      <c r="M1340" s="3">
        <f t="shared" si="83"/>
        <v>-4.8731438143828187E-2</v>
      </c>
    </row>
    <row r="1341" spans="1:13" x14ac:dyDescent="0.2">
      <c r="A1341" s="1" t="s">
        <v>8</v>
      </c>
      <c r="B1341" s="1" t="s">
        <v>51</v>
      </c>
      <c r="C1341" s="2">
        <v>0</v>
      </c>
      <c r="D1341" s="2">
        <v>0</v>
      </c>
      <c r="E1341" s="3" t="str">
        <f t="shared" si="80"/>
        <v/>
      </c>
      <c r="F1341" s="2">
        <v>6472.3214600000001</v>
      </c>
      <c r="G1341" s="2">
        <v>9012.4426800000001</v>
      </c>
      <c r="H1341" s="3">
        <f t="shared" si="81"/>
        <v>0.39245906367574013</v>
      </c>
      <c r="I1341" s="2">
        <v>9491.6574700000001</v>
      </c>
      <c r="J1341" s="3">
        <f t="shared" si="82"/>
        <v>-5.0487998699346281E-2</v>
      </c>
      <c r="K1341" s="2">
        <v>84862.701700000005</v>
      </c>
      <c r="L1341" s="2">
        <v>96976.805429999993</v>
      </c>
      <c r="M1341" s="3">
        <f t="shared" si="83"/>
        <v>0.14274944689864832</v>
      </c>
    </row>
    <row r="1342" spans="1:13" x14ac:dyDescent="0.2">
      <c r="A1342" s="1" t="s">
        <v>7</v>
      </c>
      <c r="B1342" s="1" t="s">
        <v>51</v>
      </c>
      <c r="C1342" s="2">
        <v>0</v>
      </c>
      <c r="D1342" s="2">
        <v>0</v>
      </c>
      <c r="E1342" s="3" t="str">
        <f t="shared" si="80"/>
        <v/>
      </c>
      <c r="F1342" s="2">
        <v>1309.7965200000001</v>
      </c>
      <c r="G1342" s="2">
        <v>2064.1937699999999</v>
      </c>
      <c r="H1342" s="3">
        <f t="shared" si="81"/>
        <v>0.57596522702625563</v>
      </c>
      <c r="I1342" s="2">
        <v>2534.24494</v>
      </c>
      <c r="J1342" s="3">
        <f t="shared" si="82"/>
        <v>-0.18547977055445952</v>
      </c>
      <c r="K1342" s="2">
        <v>20691.507170000001</v>
      </c>
      <c r="L1342" s="2">
        <v>23963.561460000001</v>
      </c>
      <c r="M1342" s="3">
        <f t="shared" si="83"/>
        <v>0.15813513549868685</v>
      </c>
    </row>
    <row r="1343" spans="1:13" x14ac:dyDescent="0.2">
      <c r="A1343" s="1" t="s">
        <v>6</v>
      </c>
      <c r="B1343" s="1" t="s">
        <v>51</v>
      </c>
      <c r="C1343" s="2">
        <v>24.26042</v>
      </c>
      <c r="D1343" s="2">
        <v>0</v>
      </c>
      <c r="E1343" s="3">
        <f t="shared" si="80"/>
        <v>-1</v>
      </c>
      <c r="F1343" s="2">
        <v>3628.24251</v>
      </c>
      <c r="G1343" s="2">
        <v>5595.8276999999998</v>
      </c>
      <c r="H1343" s="3">
        <f t="shared" si="81"/>
        <v>0.54229704452693817</v>
      </c>
      <c r="I1343" s="2">
        <v>4402.9104399999997</v>
      </c>
      <c r="J1343" s="3">
        <f t="shared" si="82"/>
        <v>0.27093834322916655</v>
      </c>
      <c r="K1343" s="2">
        <v>45819.680549999997</v>
      </c>
      <c r="L1343" s="2">
        <v>48946.3321</v>
      </c>
      <c r="M1343" s="3">
        <f t="shared" si="83"/>
        <v>6.8238178714233877E-2</v>
      </c>
    </row>
    <row r="1344" spans="1:13" x14ac:dyDescent="0.2">
      <c r="A1344" s="1" t="s">
        <v>5</v>
      </c>
      <c r="B1344" s="1" t="s">
        <v>51</v>
      </c>
      <c r="C1344" s="2">
        <v>0</v>
      </c>
      <c r="D1344" s="2">
        <v>0</v>
      </c>
      <c r="E1344" s="3" t="str">
        <f t="shared" si="80"/>
        <v/>
      </c>
      <c r="F1344" s="2">
        <v>15.959059999999999</v>
      </c>
      <c r="G1344" s="2">
        <v>0.74980000000000002</v>
      </c>
      <c r="H1344" s="3">
        <f t="shared" si="81"/>
        <v>-0.95301728297280663</v>
      </c>
      <c r="I1344" s="2">
        <v>0.53297000000000005</v>
      </c>
      <c r="J1344" s="3">
        <f t="shared" si="82"/>
        <v>0.40683340525733147</v>
      </c>
      <c r="K1344" s="2">
        <v>132.45500999999999</v>
      </c>
      <c r="L1344" s="2">
        <v>14.8636</v>
      </c>
      <c r="M1344" s="3">
        <f t="shared" si="83"/>
        <v>-0.88778378409393499</v>
      </c>
    </row>
    <row r="1345" spans="1:13" x14ac:dyDescent="0.2">
      <c r="A1345" s="1" t="s">
        <v>4</v>
      </c>
      <c r="B1345" s="1" t="s">
        <v>51</v>
      </c>
      <c r="C1345" s="2">
        <v>0</v>
      </c>
      <c r="D1345" s="2">
        <v>0</v>
      </c>
      <c r="E1345" s="3" t="str">
        <f t="shared" si="80"/>
        <v/>
      </c>
      <c r="F1345" s="2">
        <v>2376.2968000000001</v>
      </c>
      <c r="G1345" s="2">
        <v>3024.5203000000001</v>
      </c>
      <c r="H1345" s="3">
        <f t="shared" si="81"/>
        <v>0.27278726293786204</v>
      </c>
      <c r="I1345" s="2">
        <v>3388.8483799999999</v>
      </c>
      <c r="J1345" s="3">
        <f t="shared" si="82"/>
        <v>-0.10750793164726946</v>
      </c>
      <c r="K1345" s="2">
        <v>26403.834009999999</v>
      </c>
      <c r="L1345" s="2">
        <v>37197.994059999997</v>
      </c>
      <c r="M1345" s="3">
        <f t="shared" si="83"/>
        <v>0.40881032829974218</v>
      </c>
    </row>
    <row r="1346" spans="1:13" x14ac:dyDescent="0.2">
      <c r="A1346" s="1" t="s">
        <v>24</v>
      </c>
      <c r="B1346" s="1" t="s">
        <v>51</v>
      </c>
      <c r="C1346" s="2">
        <v>0</v>
      </c>
      <c r="D1346" s="2">
        <v>0</v>
      </c>
      <c r="E1346" s="3" t="str">
        <f t="shared" si="80"/>
        <v/>
      </c>
      <c r="F1346" s="2">
        <v>31.092230000000001</v>
      </c>
      <c r="G1346" s="2">
        <v>37.972999999999999</v>
      </c>
      <c r="H1346" s="3">
        <f t="shared" si="81"/>
        <v>0.22130191369354968</v>
      </c>
      <c r="I1346" s="2">
        <v>28.536349999999999</v>
      </c>
      <c r="J1346" s="3">
        <f t="shared" si="82"/>
        <v>0.33068875311663892</v>
      </c>
      <c r="K1346" s="2">
        <v>130.26725999999999</v>
      </c>
      <c r="L1346" s="2">
        <v>373.41167999999999</v>
      </c>
      <c r="M1346" s="3">
        <f t="shared" si="83"/>
        <v>1.8665044463205875</v>
      </c>
    </row>
    <row r="1347" spans="1:13" x14ac:dyDescent="0.2">
      <c r="A1347" s="1" t="s">
        <v>3</v>
      </c>
      <c r="B1347" s="1" t="s">
        <v>51</v>
      </c>
      <c r="C1347" s="2">
        <v>62.06</v>
      </c>
      <c r="D1347" s="2">
        <v>0</v>
      </c>
      <c r="E1347" s="3">
        <f t="shared" si="80"/>
        <v>-1</v>
      </c>
      <c r="F1347" s="2">
        <v>7969.1798099999996</v>
      </c>
      <c r="G1347" s="2">
        <v>5553.0708599999998</v>
      </c>
      <c r="H1347" s="3">
        <f t="shared" si="81"/>
        <v>-0.30318163319243763</v>
      </c>
      <c r="I1347" s="2">
        <v>6393.0342600000004</v>
      </c>
      <c r="J1347" s="3">
        <f t="shared" si="82"/>
        <v>-0.13138728275796863</v>
      </c>
      <c r="K1347" s="2">
        <v>58048.913509999998</v>
      </c>
      <c r="L1347" s="2">
        <v>74259.584659999993</v>
      </c>
      <c r="M1347" s="3">
        <f t="shared" si="83"/>
        <v>0.27925882104937938</v>
      </c>
    </row>
    <row r="1348" spans="1:13" x14ac:dyDescent="0.2">
      <c r="A1348" s="1" t="s">
        <v>27</v>
      </c>
      <c r="B1348" s="1" t="s">
        <v>51</v>
      </c>
      <c r="C1348" s="2">
        <v>0</v>
      </c>
      <c r="D1348" s="2">
        <v>0</v>
      </c>
      <c r="E1348" s="3" t="str">
        <f t="shared" si="80"/>
        <v/>
      </c>
      <c r="F1348" s="2">
        <v>63.198920000000001</v>
      </c>
      <c r="G1348" s="2">
        <v>145.48558</v>
      </c>
      <c r="H1348" s="3">
        <f t="shared" si="81"/>
        <v>1.3020263637416587</v>
      </c>
      <c r="I1348" s="2">
        <v>122.78765</v>
      </c>
      <c r="J1348" s="3">
        <f t="shared" si="82"/>
        <v>0.18485515440681533</v>
      </c>
      <c r="K1348" s="2">
        <v>2805.9181100000001</v>
      </c>
      <c r="L1348" s="2">
        <v>1597.20642</v>
      </c>
      <c r="M1348" s="3">
        <f t="shared" si="83"/>
        <v>-0.43077226156111881</v>
      </c>
    </row>
    <row r="1349" spans="1:13" x14ac:dyDescent="0.2">
      <c r="A1349" s="1" t="s">
        <v>2</v>
      </c>
      <c r="B1349" s="1" t="s">
        <v>51</v>
      </c>
      <c r="C1349" s="2">
        <v>2.40042</v>
      </c>
      <c r="D1349" s="2">
        <v>0</v>
      </c>
      <c r="E1349" s="3">
        <f t="shared" ref="E1349:E1412" si="84">IF(C1349=0,"",(D1349/C1349-1))</f>
        <v>-1</v>
      </c>
      <c r="F1349" s="2">
        <v>1844.0569599999999</v>
      </c>
      <c r="G1349" s="2">
        <v>798.73488999999995</v>
      </c>
      <c r="H1349" s="3">
        <f t="shared" ref="H1349:H1412" si="85">IF(F1349=0,"",(G1349/F1349-1))</f>
        <v>-0.56685996836019648</v>
      </c>
      <c r="I1349" s="2">
        <v>1149.3182200000001</v>
      </c>
      <c r="J1349" s="3">
        <f t="shared" ref="J1349:J1412" si="86">IF(I1349=0,"",(G1349/I1349-1))</f>
        <v>-0.30503591076803793</v>
      </c>
      <c r="K1349" s="2">
        <v>15795.28781</v>
      </c>
      <c r="L1349" s="2">
        <v>17814.09564</v>
      </c>
      <c r="M1349" s="3">
        <f t="shared" ref="M1349:M1412" si="87">IF(K1349=0,"",(L1349/K1349-1))</f>
        <v>0.12781076573494854</v>
      </c>
    </row>
    <row r="1350" spans="1:13" x14ac:dyDescent="0.2">
      <c r="A1350" s="1" t="s">
        <v>34</v>
      </c>
      <c r="B1350" s="1" t="s">
        <v>51</v>
      </c>
      <c r="C1350" s="2">
        <v>0</v>
      </c>
      <c r="D1350" s="2">
        <v>0</v>
      </c>
      <c r="E1350" s="3" t="str">
        <f t="shared" si="84"/>
        <v/>
      </c>
      <c r="F1350" s="2">
        <v>484.2</v>
      </c>
      <c r="G1350" s="2">
        <v>2048.04</v>
      </c>
      <c r="H1350" s="3">
        <f t="shared" si="85"/>
        <v>3.2297397769516731</v>
      </c>
      <c r="I1350" s="2">
        <v>1045.6772000000001</v>
      </c>
      <c r="J1350" s="3">
        <f t="shared" si="86"/>
        <v>0.9585776566611568</v>
      </c>
      <c r="K1350" s="2">
        <v>10623.66798</v>
      </c>
      <c r="L1350" s="2">
        <v>11134.30106</v>
      </c>
      <c r="M1350" s="3">
        <f t="shared" si="87"/>
        <v>4.8065609821514643E-2</v>
      </c>
    </row>
    <row r="1351" spans="1:13" x14ac:dyDescent="0.2">
      <c r="A1351" s="1" t="s">
        <v>26</v>
      </c>
      <c r="B1351" s="1" t="s">
        <v>51</v>
      </c>
      <c r="C1351" s="2">
        <v>582.13980000000004</v>
      </c>
      <c r="D1351" s="2">
        <v>322.96174000000002</v>
      </c>
      <c r="E1351" s="3">
        <f t="shared" si="84"/>
        <v>-0.44521618346658309</v>
      </c>
      <c r="F1351" s="2">
        <v>68081.685660000003</v>
      </c>
      <c r="G1351" s="2">
        <v>92984.166970000006</v>
      </c>
      <c r="H1351" s="3">
        <f t="shared" si="85"/>
        <v>0.36577357138839095</v>
      </c>
      <c r="I1351" s="2">
        <v>78941.066529999996</v>
      </c>
      <c r="J1351" s="3">
        <f t="shared" si="86"/>
        <v>0.17789347240023923</v>
      </c>
      <c r="K1351" s="2">
        <v>450684.87649</v>
      </c>
      <c r="L1351" s="2">
        <v>461692.00608000002</v>
      </c>
      <c r="M1351" s="3">
        <f t="shared" si="87"/>
        <v>2.4423117269266159E-2</v>
      </c>
    </row>
    <row r="1352" spans="1:13" x14ac:dyDescent="0.2">
      <c r="A1352" s="1" t="s">
        <v>30</v>
      </c>
      <c r="B1352" s="1" t="s">
        <v>51</v>
      </c>
      <c r="C1352" s="2">
        <v>0</v>
      </c>
      <c r="D1352" s="2">
        <v>0</v>
      </c>
      <c r="E1352" s="3" t="str">
        <f t="shared" si="84"/>
        <v/>
      </c>
      <c r="F1352" s="2">
        <v>96.919280000000001</v>
      </c>
      <c r="G1352" s="2">
        <v>752.44534999999996</v>
      </c>
      <c r="H1352" s="3">
        <f t="shared" si="85"/>
        <v>6.7636291767747343</v>
      </c>
      <c r="I1352" s="2">
        <v>208.74569</v>
      </c>
      <c r="J1352" s="3">
        <f t="shared" si="86"/>
        <v>2.6046030459359422</v>
      </c>
      <c r="K1352" s="2">
        <v>1476.45057</v>
      </c>
      <c r="L1352" s="2">
        <v>3857.6776100000002</v>
      </c>
      <c r="M1352" s="3">
        <f t="shared" si="87"/>
        <v>1.6128051208649676</v>
      </c>
    </row>
    <row r="1353" spans="1:13" x14ac:dyDescent="0.2">
      <c r="A1353" s="6" t="s">
        <v>0</v>
      </c>
      <c r="B1353" s="6" t="s">
        <v>51</v>
      </c>
      <c r="C1353" s="5">
        <v>885.79583000000002</v>
      </c>
      <c r="D1353" s="5">
        <v>336.88045</v>
      </c>
      <c r="E1353" s="4">
        <f t="shared" si="84"/>
        <v>-0.61968611886556291</v>
      </c>
      <c r="F1353" s="5">
        <v>166107.39395999999</v>
      </c>
      <c r="G1353" s="5">
        <v>184267.84552</v>
      </c>
      <c r="H1353" s="4">
        <f t="shared" si="85"/>
        <v>0.10932957965960988</v>
      </c>
      <c r="I1353" s="5">
        <v>171156.52533999999</v>
      </c>
      <c r="J1353" s="4">
        <f t="shared" si="86"/>
        <v>7.6604267082160948E-2</v>
      </c>
      <c r="K1353" s="5">
        <v>1499674.6630599999</v>
      </c>
      <c r="L1353" s="5">
        <v>1529190.2213000001</v>
      </c>
      <c r="M1353" s="4">
        <f t="shared" si="87"/>
        <v>1.9681307530911685E-2</v>
      </c>
    </row>
    <row r="1354" spans="1:13" x14ac:dyDescent="0.2">
      <c r="A1354" s="1" t="s">
        <v>22</v>
      </c>
      <c r="B1354" s="1" t="s">
        <v>50</v>
      </c>
      <c r="C1354" s="2">
        <v>0</v>
      </c>
      <c r="D1354" s="2">
        <v>0</v>
      </c>
      <c r="E1354" s="3" t="str">
        <f t="shared" si="84"/>
        <v/>
      </c>
      <c r="F1354" s="2">
        <v>3.56318</v>
      </c>
      <c r="G1354" s="2">
        <v>26.477399999999999</v>
      </c>
      <c r="H1354" s="3">
        <f t="shared" si="85"/>
        <v>6.430834254794874</v>
      </c>
      <c r="I1354" s="2">
        <v>96.447680000000005</v>
      </c>
      <c r="J1354" s="3">
        <f t="shared" si="86"/>
        <v>-0.72547395644975599</v>
      </c>
      <c r="K1354" s="2">
        <v>838.53252999999995</v>
      </c>
      <c r="L1354" s="2">
        <v>689.45069000000001</v>
      </c>
      <c r="M1354" s="3">
        <f t="shared" si="87"/>
        <v>-0.17778897617722711</v>
      </c>
    </row>
    <row r="1355" spans="1:13" x14ac:dyDescent="0.2">
      <c r="A1355" s="1" t="s">
        <v>21</v>
      </c>
      <c r="B1355" s="1" t="s">
        <v>50</v>
      </c>
      <c r="C1355" s="2">
        <v>0</v>
      </c>
      <c r="D1355" s="2">
        <v>0</v>
      </c>
      <c r="E1355" s="3" t="str">
        <f t="shared" si="84"/>
        <v/>
      </c>
      <c r="F1355" s="2">
        <v>21.090489999999999</v>
      </c>
      <c r="G1355" s="2">
        <v>163.57335</v>
      </c>
      <c r="H1355" s="3">
        <f t="shared" si="85"/>
        <v>6.7557870869761683</v>
      </c>
      <c r="I1355" s="2">
        <v>23.60088</v>
      </c>
      <c r="J1355" s="3">
        <f t="shared" si="86"/>
        <v>5.930815715346208</v>
      </c>
      <c r="K1355" s="2">
        <v>403.14760999999999</v>
      </c>
      <c r="L1355" s="2">
        <v>559.78974000000005</v>
      </c>
      <c r="M1355" s="3">
        <f t="shared" si="87"/>
        <v>0.38854783239320234</v>
      </c>
    </row>
    <row r="1356" spans="1:13" x14ac:dyDescent="0.2">
      <c r="A1356" s="1" t="s">
        <v>20</v>
      </c>
      <c r="B1356" s="1" t="s">
        <v>50</v>
      </c>
      <c r="C1356" s="2">
        <v>0</v>
      </c>
      <c r="D1356" s="2">
        <v>0</v>
      </c>
      <c r="E1356" s="3" t="str">
        <f t="shared" si="84"/>
        <v/>
      </c>
      <c r="F1356" s="2">
        <v>47.893700000000003</v>
      </c>
      <c r="G1356" s="2">
        <v>71.821330000000003</v>
      </c>
      <c r="H1356" s="3">
        <f t="shared" si="85"/>
        <v>0.49959869460910311</v>
      </c>
      <c r="I1356" s="2">
        <v>54.106340000000003</v>
      </c>
      <c r="J1356" s="3">
        <f t="shared" si="86"/>
        <v>0.3274106139871964</v>
      </c>
      <c r="K1356" s="2">
        <v>345.13949000000002</v>
      </c>
      <c r="L1356" s="2">
        <v>594.86230999999998</v>
      </c>
      <c r="M1356" s="3">
        <f t="shared" si="87"/>
        <v>0.72354171932049827</v>
      </c>
    </row>
    <row r="1357" spans="1:13" x14ac:dyDescent="0.2">
      <c r="A1357" s="1" t="s">
        <v>19</v>
      </c>
      <c r="B1357" s="1" t="s">
        <v>50</v>
      </c>
      <c r="C1357" s="2">
        <v>0</v>
      </c>
      <c r="D1357" s="2">
        <v>0</v>
      </c>
      <c r="E1357" s="3" t="str">
        <f t="shared" si="84"/>
        <v/>
      </c>
      <c r="F1357" s="2">
        <v>5.7041300000000001</v>
      </c>
      <c r="G1357" s="2">
        <v>0.92467999999999995</v>
      </c>
      <c r="H1357" s="3">
        <f t="shared" si="85"/>
        <v>-0.83789289514790166</v>
      </c>
      <c r="I1357" s="2">
        <v>15.3131</v>
      </c>
      <c r="J1357" s="3">
        <f t="shared" si="86"/>
        <v>-0.93961510079605048</v>
      </c>
      <c r="K1357" s="2">
        <v>153.86333999999999</v>
      </c>
      <c r="L1357" s="2">
        <v>213.28129999999999</v>
      </c>
      <c r="M1357" s="3">
        <f t="shared" si="87"/>
        <v>0.38617360054708283</v>
      </c>
    </row>
    <row r="1358" spans="1:13" x14ac:dyDescent="0.2">
      <c r="A1358" s="1" t="s">
        <v>18</v>
      </c>
      <c r="B1358" s="1" t="s">
        <v>50</v>
      </c>
      <c r="C1358" s="2">
        <v>0</v>
      </c>
      <c r="D1358" s="2">
        <v>0</v>
      </c>
      <c r="E1358" s="3" t="str">
        <f t="shared" si="84"/>
        <v/>
      </c>
      <c r="F1358" s="2">
        <v>46.564610000000002</v>
      </c>
      <c r="G1358" s="2">
        <v>65.129239999999996</v>
      </c>
      <c r="H1358" s="3">
        <f t="shared" si="85"/>
        <v>0.39868539648458334</v>
      </c>
      <c r="I1358" s="2">
        <v>55.626399999999997</v>
      </c>
      <c r="J1358" s="3">
        <f t="shared" si="86"/>
        <v>0.17083327340974797</v>
      </c>
      <c r="K1358" s="2">
        <v>413.56702999999999</v>
      </c>
      <c r="L1358" s="2">
        <v>807.97460999999998</v>
      </c>
      <c r="M1358" s="3">
        <f t="shared" si="87"/>
        <v>0.95367268517512138</v>
      </c>
    </row>
    <row r="1359" spans="1:13" x14ac:dyDescent="0.2">
      <c r="A1359" s="1" t="s">
        <v>17</v>
      </c>
      <c r="B1359" s="1" t="s">
        <v>50</v>
      </c>
      <c r="C1359" s="2">
        <v>0</v>
      </c>
      <c r="D1359" s="2">
        <v>0</v>
      </c>
      <c r="E1359" s="3" t="str">
        <f t="shared" si="84"/>
        <v/>
      </c>
      <c r="F1359" s="2">
        <v>24.60643</v>
      </c>
      <c r="G1359" s="2">
        <v>0</v>
      </c>
      <c r="H1359" s="3">
        <f t="shared" si="85"/>
        <v>-1</v>
      </c>
      <c r="I1359" s="2">
        <v>41.886310000000002</v>
      </c>
      <c r="J1359" s="3">
        <f t="shared" si="86"/>
        <v>-1</v>
      </c>
      <c r="K1359" s="2">
        <v>724.36058000000003</v>
      </c>
      <c r="L1359" s="2">
        <v>589.72702000000004</v>
      </c>
      <c r="M1359" s="3">
        <f t="shared" si="87"/>
        <v>-0.18586538764989113</v>
      </c>
    </row>
    <row r="1360" spans="1:13" x14ac:dyDescent="0.2">
      <c r="A1360" s="1" t="s">
        <v>15</v>
      </c>
      <c r="B1360" s="1" t="s">
        <v>50</v>
      </c>
      <c r="C1360" s="2">
        <v>0</v>
      </c>
      <c r="D1360" s="2">
        <v>0</v>
      </c>
      <c r="E1360" s="3" t="str">
        <f t="shared" si="84"/>
        <v/>
      </c>
      <c r="F1360" s="2">
        <v>10.4057</v>
      </c>
      <c r="G1360" s="2">
        <v>762.38705000000004</v>
      </c>
      <c r="H1360" s="3">
        <f t="shared" si="85"/>
        <v>72.266291551745681</v>
      </c>
      <c r="I1360" s="2">
        <v>708.89859999999999</v>
      </c>
      <c r="J1360" s="3">
        <f t="shared" si="86"/>
        <v>7.5452892698617324E-2</v>
      </c>
      <c r="K1360" s="2">
        <v>4780.7885399999996</v>
      </c>
      <c r="L1360" s="2">
        <v>26922.222949999999</v>
      </c>
      <c r="M1360" s="3">
        <f t="shared" si="87"/>
        <v>4.6313352336641946</v>
      </c>
    </row>
    <row r="1361" spans="1:13" x14ac:dyDescent="0.2">
      <c r="A1361" s="1" t="s">
        <v>14</v>
      </c>
      <c r="B1361" s="1" t="s">
        <v>50</v>
      </c>
      <c r="C1361" s="2">
        <v>0</v>
      </c>
      <c r="D1361" s="2">
        <v>0</v>
      </c>
      <c r="E1361" s="3" t="str">
        <f t="shared" si="84"/>
        <v/>
      </c>
      <c r="F1361" s="2">
        <v>1.43354</v>
      </c>
      <c r="G1361" s="2">
        <v>8.3282299999999996</v>
      </c>
      <c r="H1361" s="3">
        <f t="shared" si="85"/>
        <v>4.8095553664355366</v>
      </c>
      <c r="I1361" s="2">
        <v>4.7075800000000001</v>
      </c>
      <c r="J1361" s="3">
        <f t="shared" si="86"/>
        <v>0.76911066832640107</v>
      </c>
      <c r="K1361" s="2">
        <v>4.2263099999999998</v>
      </c>
      <c r="L1361" s="2">
        <v>30.91704</v>
      </c>
      <c r="M1361" s="3">
        <f t="shared" si="87"/>
        <v>6.3153744046224727</v>
      </c>
    </row>
    <row r="1362" spans="1:13" x14ac:dyDescent="0.2">
      <c r="A1362" s="1" t="s">
        <v>13</v>
      </c>
      <c r="B1362" s="1" t="s">
        <v>50</v>
      </c>
      <c r="C1362" s="2">
        <v>0</v>
      </c>
      <c r="D1362" s="2">
        <v>0</v>
      </c>
      <c r="E1362" s="3" t="str">
        <f t="shared" si="84"/>
        <v/>
      </c>
      <c r="F1362" s="2">
        <v>346.15257000000003</v>
      </c>
      <c r="G1362" s="2">
        <v>261.83845000000002</v>
      </c>
      <c r="H1362" s="3">
        <f t="shared" si="85"/>
        <v>-0.24357502242436047</v>
      </c>
      <c r="I1362" s="2">
        <v>225.96525</v>
      </c>
      <c r="J1362" s="3">
        <f t="shared" si="86"/>
        <v>0.1587553838477378</v>
      </c>
      <c r="K1362" s="2">
        <v>2978.6577600000001</v>
      </c>
      <c r="L1362" s="2">
        <v>3115.6039799999999</v>
      </c>
      <c r="M1362" s="3">
        <f t="shared" si="87"/>
        <v>4.5975815630460382E-2</v>
      </c>
    </row>
    <row r="1363" spans="1:13" x14ac:dyDescent="0.2">
      <c r="A1363" s="1" t="s">
        <v>12</v>
      </c>
      <c r="B1363" s="1" t="s">
        <v>50</v>
      </c>
      <c r="C1363" s="2">
        <v>0</v>
      </c>
      <c r="D1363" s="2">
        <v>0</v>
      </c>
      <c r="E1363" s="3" t="str">
        <f t="shared" si="84"/>
        <v/>
      </c>
      <c r="F1363" s="2">
        <v>359.34816000000001</v>
      </c>
      <c r="G1363" s="2">
        <v>432.57495</v>
      </c>
      <c r="H1363" s="3">
        <f t="shared" si="85"/>
        <v>0.20377672171745642</v>
      </c>
      <c r="I1363" s="2">
        <v>556.78278999999998</v>
      </c>
      <c r="J1363" s="3">
        <f t="shared" si="86"/>
        <v>-0.22308132045532514</v>
      </c>
      <c r="K1363" s="2">
        <v>9380.8840600000003</v>
      </c>
      <c r="L1363" s="2">
        <v>5681.4608799999996</v>
      </c>
      <c r="M1363" s="3">
        <f t="shared" si="87"/>
        <v>-0.39435762731300616</v>
      </c>
    </row>
    <row r="1364" spans="1:13" x14ac:dyDescent="0.2">
      <c r="A1364" s="1" t="s">
        <v>11</v>
      </c>
      <c r="B1364" s="1" t="s">
        <v>50</v>
      </c>
      <c r="C1364" s="2">
        <v>0</v>
      </c>
      <c r="D1364" s="2">
        <v>0</v>
      </c>
      <c r="E1364" s="3" t="str">
        <f t="shared" si="84"/>
        <v/>
      </c>
      <c r="F1364" s="2">
        <v>194.70471000000001</v>
      </c>
      <c r="G1364" s="2">
        <v>148.39518000000001</v>
      </c>
      <c r="H1364" s="3">
        <f t="shared" si="85"/>
        <v>-0.23784493965246134</v>
      </c>
      <c r="I1364" s="2">
        <v>132.23107999999999</v>
      </c>
      <c r="J1364" s="3">
        <f t="shared" si="86"/>
        <v>0.12224130665801125</v>
      </c>
      <c r="K1364" s="2">
        <v>1084.2053000000001</v>
      </c>
      <c r="L1364" s="2">
        <v>1261.0233700000001</v>
      </c>
      <c r="M1364" s="3">
        <f t="shared" si="87"/>
        <v>0.16308541380493158</v>
      </c>
    </row>
    <row r="1365" spans="1:13" x14ac:dyDescent="0.2">
      <c r="A1365" s="1" t="s">
        <v>10</v>
      </c>
      <c r="B1365" s="1" t="s">
        <v>50</v>
      </c>
      <c r="C1365" s="2">
        <v>0</v>
      </c>
      <c r="D1365" s="2">
        <v>0</v>
      </c>
      <c r="E1365" s="3" t="str">
        <f t="shared" si="84"/>
        <v/>
      </c>
      <c r="F1365" s="2">
        <v>162.76853</v>
      </c>
      <c r="G1365" s="2">
        <v>177.87286</v>
      </c>
      <c r="H1365" s="3">
        <f t="shared" si="85"/>
        <v>9.2796377776465766E-2</v>
      </c>
      <c r="I1365" s="2">
        <v>240.82875999999999</v>
      </c>
      <c r="J1365" s="3">
        <f t="shared" si="86"/>
        <v>-0.26141354545860718</v>
      </c>
      <c r="K1365" s="2">
        <v>587.76577999999995</v>
      </c>
      <c r="L1365" s="2">
        <v>1105.7801999999999</v>
      </c>
      <c r="M1365" s="3">
        <f t="shared" si="87"/>
        <v>0.88132796706878724</v>
      </c>
    </row>
    <row r="1366" spans="1:13" x14ac:dyDescent="0.2">
      <c r="A1366" s="1" t="s">
        <v>28</v>
      </c>
      <c r="B1366" s="1" t="s">
        <v>50</v>
      </c>
      <c r="C1366" s="2">
        <v>0</v>
      </c>
      <c r="D1366" s="2">
        <v>0</v>
      </c>
      <c r="E1366" s="3" t="str">
        <f t="shared" si="84"/>
        <v/>
      </c>
      <c r="F1366" s="2">
        <v>53.048099999999998</v>
      </c>
      <c r="G1366" s="2">
        <v>1.2993300000000001</v>
      </c>
      <c r="H1366" s="3">
        <f t="shared" si="85"/>
        <v>-0.97550656856701745</v>
      </c>
      <c r="I1366" s="2">
        <v>0</v>
      </c>
      <c r="J1366" s="3" t="str">
        <f t="shared" si="86"/>
        <v/>
      </c>
      <c r="K1366" s="2">
        <v>84.924800000000005</v>
      </c>
      <c r="L1366" s="2">
        <v>20.143229999999999</v>
      </c>
      <c r="M1366" s="3">
        <f t="shared" si="87"/>
        <v>-0.76281098100908107</v>
      </c>
    </row>
    <row r="1367" spans="1:13" x14ac:dyDescent="0.2">
      <c r="A1367" s="1" t="s">
        <v>9</v>
      </c>
      <c r="B1367" s="1" t="s">
        <v>50</v>
      </c>
      <c r="C1367" s="2">
        <v>0</v>
      </c>
      <c r="D1367" s="2">
        <v>0</v>
      </c>
      <c r="E1367" s="3" t="str">
        <f t="shared" si="84"/>
        <v/>
      </c>
      <c r="F1367" s="2">
        <v>4119.45111</v>
      </c>
      <c r="G1367" s="2">
        <v>4413.1568200000002</v>
      </c>
      <c r="H1367" s="3">
        <f t="shared" si="85"/>
        <v>7.1297292323005745E-2</v>
      </c>
      <c r="I1367" s="2">
        <v>5191.4934000000003</v>
      </c>
      <c r="J1367" s="3">
        <f t="shared" si="86"/>
        <v>-0.14992537214821466</v>
      </c>
      <c r="K1367" s="2">
        <v>41122.029349999997</v>
      </c>
      <c r="L1367" s="2">
        <v>50307.579969999999</v>
      </c>
      <c r="M1367" s="3">
        <f t="shared" si="87"/>
        <v>0.22337298925156279</v>
      </c>
    </row>
    <row r="1368" spans="1:13" x14ac:dyDescent="0.2">
      <c r="A1368" s="1" t="s">
        <v>8</v>
      </c>
      <c r="B1368" s="1" t="s">
        <v>50</v>
      </c>
      <c r="C1368" s="2">
        <v>0</v>
      </c>
      <c r="D1368" s="2">
        <v>0</v>
      </c>
      <c r="E1368" s="3" t="str">
        <f t="shared" si="84"/>
        <v/>
      </c>
      <c r="F1368" s="2">
        <v>74.932469999999995</v>
      </c>
      <c r="G1368" s="2">
        <v>248.14678000000001</v>
      </c>
      <c r="H1368" s="3">
        <f t="shared" si="85"/>
        <v>2.3116055029281704</v>
      </c>
      <c r="I1368" s="2">
        <v>574.22202000000004</v>
      </c>
      <c r="J1368" s="3">
        <f t="shared" si="86"/>
        <v>-0.56785568759623672</v>
      </c>
      <c r="K1368" s="2">
        <v>4104.5518700000002</v>
      </c>
      <c r="L1368" s="2">
        <v>4483.4275299999999</v>
      </c>
      <c r="M1368" s="3">
        <f t="shared" si="87"/>
        <v>9.2306218071986468E-2</v>
      </c>
    </row>
    <row r="1369" spans="1:13" x14ac:dyDescent="0.2">
      <c r="A1369" s="1" t="s">
        <v>7</v>
      </c>
      <c r="B1369" s="1" t="s">
        <v>50</v>
      </c>
      <c r="C1369" s="2">
        <v>0</v>
      </c>
      <c r="D1369" s="2">
        <v>0</v>
      </c>
      <c r="E1369" s="3" t="str">
        <f t="shared" si="84"/>
        <v/>
      </c>
      <c r="F1369" s="2">
        <v>263.25085999999999</v>
      </c>
      <c r="G1369" s="2">
        <v>15.06706</v>
      </c>
      <c r="H1369" s="3">
        <f t="shared" si="85"/>
        <v>-0.94276539115579716</v>
      </c>
      <c r="I1369" s="2">
        <v>113.69001</v>
      </c>
      <c r="J1369" s="3">
        <f t="shared" si="86"/>
        <v>-0.86747243667231622</v>
      </c>
      <c r="K1369" s="2">
        <v>2876.9507899999999</v>
      </c>
      <c r="L1369" s="2">
        <v>2565.58275</v>
      </c>
      <c r="M1369" s="3">
        <f t="shared" si="87"/>
        <v>-0.10822849006742996</v>
      </c>
    </row>
    <row r="1370" spans="1:13" x14ac:dyDescent="0.2">
      <c r="A1370" s="1" t="s">
        <v>6</v>
      </c>
      <c r="B1370" s="1" t="s">
        <v>50</v>
      </c>
      <c r="C1370" s="2">
        <v>0</v>
      </c>
      <c r="D1370" s="2">
        <v>0</v>
      </c>
      <c r="E1370" s="3" t="str">
        <f t="shared" si="84"/>
        <v/>
      </c>
      <c r="F1370" s="2">
        <v>366.08519000000001</v>
      </c>
      <c r="G1370" s="2">
        <v>234.24599000000001</v>
      </c>
      <c r="H1370" s="3">
        <f t="shared" si="85"/>
        <v>-0.36013256914326419</v>
      </c>
      <c r="I1370" s="2">
        <v>503.11187000000001</v>
      </c>
      <c r="J1370" s="3">
        <f t="shared" si="86"/>
        <v>-0.53440575751075003</v>
      </c>
      <c r="K1370" s="2">
        <v>4408.4761699999999</v>
      </c>
      <c r="L1370" s="2">
        <v>4673.6054700000004</v>
      </c>
      <c r="M1370" s="3">
        <f t="shared" si="87"/>
        <v>6.0140803709958668E-2</v>
      </c>
    </row>
    <row r="1371" spans="1:13" x14ac:dyDescent="0.2">
      <c r="A1371" s="1" t="s">
        <v>5</v>
      </c>
      <c r="B1371" s="1" t="s">
        <v>50</v>
      </c>
      <c r="C1371" s="2">
        <v>0</v>
      </c>
      <c r="D1371" s="2">
        <v>0</v>
      </c>
      <c r="E1371" s="3" t="str">
        <f t="shared" si="84"/>
        <v/>
      </c>
      <c r="F1371" s="2">
        <v>213.93010000000001</v>
      </c>
      <c r="G1371" s="2">
        <v>151.00907000000001</v>
      </c>
      <c r="H1371" s="3">
        <f t="shared" si="85"/>
        <v>-0.29411957457132021</v>
      </c>
      <c r="I1371" s="2">
        <v>504.92171000000002</v>
      </c>
      <c r="J1371" s="3">
        <f t="shared" si="86"/>
        <v>-0.70092577322531846</v>
      </c>
      <c r="K1371" s="2">
        <v>3855.7520399999999</v>
      </c>
      <c r="L1371" s="2">
        <v>3533.1967500000001</v>
      </c>
      <c r="M1371" s="3">
        <f t="shared" si="87"/>
        <v>-8.3655610281412107E-2</v>
      </c>
    </row>
    <row r="1372" spans="1:13" x14ac:dyDescent="0.2">
      <c r="A1372" s="1" t="s">
        <v>4</v>
      </c>
      <c r="B1372" s="1" t="s">
        <v>50</v>
      </c>
      <c r="C1372" s="2">
        <v>0</v>
      </c>
      <c r="D1372" s="2">
        <v>0</v>
      </c>
      <c r="E1372" s="3" t="str">
        <f t="shared" si="84"/>
        <v/>
      </c>
      <c r="F1372" s="2">
        <v>85.048000000000002</v>
      </c>
      <c r="G1372" s="2">
        <v>0</v>
      </c>
      <c r="H1372" s="3">
        <f t="shared" si="85"/>
        <v>-1</v>
      </c>
      <c r="I1372" s="2">
        <v>69.160510000000002</v>
      </c>
      <c r="J1372" s="3">
        <f t="shared" si="86"/>
        <v>-1</v>
      </c>
      <c r="K1372" s="2">
        <v>1644.4338399999999</v>
      </c>
      <c r="L1372" s="2">
        <v>2004.0533399999999</v>
      </c>
      <c r="M1372" s="3">
        <f t="shared" si="87"/>
        <v>0.21868894403194727</v>
      </c>
    </row>
    <row r="1373" spans="1:13" x14ac:dyDescent="0.2">
      <c r="A1373" s="1" t="s">
        <v>24</v>
      </c>
      <c r="B1373" s="1" t="s">
        <v>50</v>
      </c>
      <c r="C1373" s="2">
        <v>0</v>
      </c>
      <c r="D1373" s="2">
        <v>0</v>
      </c>
      <c r="E1373" s="3" t="str">
        <f t="shared" si="84"/>
        <v/>
      </c>
      <c r="F1373" s="2">
        <v>8.0192499999999995</v>
      </c>
      <c r="G1373" s="2">
        <v>1.8628899999999999</v>
      </c>
      <c r="H1373" s="3">
        <f t="shared" si="85"/>
        <v>-0.76769772734357944</v>
      </c>
      <c r="I1373" s="2">
        <v>5.3251499999999998</v>
      </c>
      <c r="J1373" s="3">
        <f t="shared" si="86"/>
        <v>-0.65017135667539883</v>
      </c>
      <c r="K1373" s="2">
        <v>25.26641</v>
      </c>
      <c r="L1373" s="2">
        <v>81.109840000000005</v>
      </c>
      <c r="M1373" s="3">
        <f t="shared" si="87"/>
        <v>2.2101845889463521</v>
      </c>
    </row>
    <row r="1374" spans="1:13" x14ac:dyDescent="0.2">
      <c r="A1374" s="1" t="s">
        <v>3</v>
      </c>
      <c r="B1374" s="1" t="s">
        <v>50</v>
      </c>
      <c r="C1374" s="2">
        <v>0</v>
      </c>
      <c r="D1374" s="2">
        <v>0</v>
      </c>
      <c r="E1374" s="3" t="str">
        <f t="shared" si="84"/>
        <v/>
      </c>
      <c r="F1374" s="2">
        <v>21336.658619999998</v>
      </c>
      <c r="G1374" s="2">
        <v>24262.962380000001</v>
      </c>
      <c r="H1374" s="3">
        <f t="shared" si="85"/>
        <v>0.13714911093234727</v>
      </c>
      <c r="I1374" s="2">
        <v>30306.952580000001</v>
      </c>
      <c r="J1374" s="3">
        <f t="shared" si="86"/>
        <v>-0.19942586388538841</v>
      </c>
      <c r="K1374" s="2">
        <v>280748.79686</v>
      </c>
      <c r="L1374" s="2">
        <v>296367.61257</v>
      </c>
      <c r="M1374" s="3">
        <f t="shared" si="87"/>
        <v>5.5632707547411453E-2</v>
      </c>
    </row>
    <row r="1375" spans="1:13" x14ac:dyDescent="0.2">
      <c r="A1375" s="1" t="s">
        <v>27</v>
      </c>
      <c r="B1375" s="1" t="s">
        <v>50</v>
      </c>
      <c r="C1375" s="2">
        <v>0</v>
      </c>
      <c r="D1375" s="2">
        <v>0</v>
      </c>
      <c r="E1375" s="3" t="str">
        <f t="shared" si="84"/>
        <v/>
      </c>
      <c r="F1375" s="2">
        <v>0</v>
      </c>
      <c r="G1375" s="2">
        <v>45.001959999999997</v>
      </c>
      <c r="H1375" s="3" t="str">
        <f t="shared" si="85"/>
        <v/>
      </c>
      <c r="I1375" s="2">
        <v>0</v>
      </c>
      <c r="J1375" s="3" t="str">
        <f t="shared" si="86"/>
        <v/>
      </c>
      <c r="K1375" s="2">
        <v>34.847459999999998</v>
      </c>
      <c r="L1375" s="2">
        <v>56.996960000000001</v>
      </c>
      <c r="M1375" s="3">
        <f t="shared" si="87"/>
        <v>0.63561304037654409</v>
      </c>
    </row>
    <row r="1376" spans="1:13" x14ac:dyDescent="0.2">
      <c r="A1376" s="1" t="s">
        <v>2</v>
      </c>
      <c r="B1376" s="1" t="s">
        <v>50</v>
      </c>
      <c r="C1376" s="2">
        <v>0</v>
      </c>
      <c r="D1376" s="2">
        <v>0</v>
      </c>
      <c r="E1376" s="3" t="str">
        <f t="shared" si="84"/>
        <v/>
      </c>
      <c r="F1376" s="2">
        <v>34.60783</v>
      </c>
      <c r="G1376" s="2">
        <v>7.0076999999999998</v>
      </c>
      <c r="H1376" s="3">
        <f t="shared" si="85"/>
        <v>-0.79751114126485256</v>
      </c>
      <c r="I1376" s="2">
        <v>38.862679999999997</v>
      </c>
      <c r="J1376" s="3">
        <f t="shared" si="86"/>
        <v>-0.81968047494408514</v>
      </c>
      <c r="K1376" s="2">
        <v>599.11069999999995</v>
      </c>
      <c r="L1376" s="2">
        <v>984.57737999999995</v>
      </c>
      <c r="M1376" s="3">
        <f t="shared" si="87"/>
        <v>0.64339808986886737</v>
      </c>
    </row>
    <row r="1377" spans="1:13" x14ac:dyDescent="0.2">
      <c r="A1377" s="1" t="s">
        <v>26</v>
      </c>
      <c r="B1377" s="1" t="s">
        <v>50</v>
      </c>
      <c r="C1377" s="2">
        <v>47.511000000000003</v>
      </c>
      <c r="D1377" s="2">
        <v>9.6196300000000008</v>
      </c>
      <c r="E1377" s="3">
        <f t="shared" si="84"/>
        <v>-0.79752836185304454</v>
      </c>
      <c r="F1377" s="2">
        <v>3105.4815699999999</v>
      </c>
      <c r="G1377" s="2">
        <v>3651.0444900000002</v>
      </c>
      <c r="H1377" s="3">
        <f t="shared" si="85"/>
        <v>0.17567739743501365</v>
      </c>
      <c r="I1377" s="2">
        <v>3585.80285</v>
      </c>
      <c r="J1377" s="3">
        <f t="shared" si="86"/>
        <v>1.8194430293344332E-2</v>
      </c>
      <c r="K1377" s="2">
        <v>25220.88939</v>
      </c>
      <c r="L1377" s="2">
        <v>22591.451280000001</v>
      </c>
      <c r="M1377" s="3">
        <f t="shared" si="87"/>
        <v>-0.10425635945426104</v>
      </c>
    </row>
    <row r="1378" spans="1:13" x14ac:dyDescent="0.2">
      <c r="A1378" s="1" t="s">
        <v>30</v>
      </c>
      <c r="B1378" s="1" t="s">
        <v>50</v>
      </c>
      <c r="C1378" s="2">
        <v>0</v>
      </c>
      <c r="D1378" s="2">
        <v>0</v>
      </c>
      <c r="E1378" s="3" t="str">
        <f t="shared" si="84"/>
        <v/>
      </c>
      <c r="F1378" s="2">
        <v>0</v>
      </c>
      <c r="G1378" s="2">
        <v>0</v>
      </c>
      <c r="H1378" s="3" t="str">
        <f t="shared" si="85"/>
        <v/>
      </c>
      <c r="I1378" s="2">
        <v>0</v>
      </c>
      <c r="J1378" s="3" t="str">
        <f t="shared" si="86"/>
        <v/>
      </c>
      <c r="K1378" s="2">
        <v>176.82962000000001</v>
      </c>
      <c r="L1378" s="2">
        <v>39.419150000000002</v>
      </c>
      <c r="M1378" s="3">
        <f t="shared" si="87"/>
        <v>-0.77707835372829503</v>
      </c>
    </row>
    <row r="1379" spans="1:13" x14ac:dyDescent="0.2">
      <c r="A1379" s="6" t="s">
        <v>0</v>
      </c>
      <c r="B1379" s="6" t="s">
        <v>50</v>
      </c>
      <c r="C1379" s="5">
        <v>47.511000000000003</v>
      </c>
      <c r="D1379" s="5">
        <v>9.6196300000000008</v>
      </c>
      <c r="E1379" s="4">
        <f t="shared" si="84"/>
        <v>-0.79752836185304454</v>
      </c>
      <c r="F1379" s="5">
        <v>30884.74885</v>
      </c>
      <c r="G1379" s="5">
        <v>35150.127189999999</v>
      </c>
      <c r="H1379" s="4">
        <f t="shared" si="85"/>
        <v>0.13810629837775101</v>
      </c>
      <c r="I1379" s="5">
        <v>43049.937550000002</v>
      </c>
      <c r="J1379" s="4">
        <f t="shared" si="86"/>
        <v>-0.18350341044803686</v>
      </c>
      <c r="K1379" s="5">
        <v>386597.99763</v>
      </c>
      <c r="L1379" s="5">
        <v>429280.85031000001</v>
      </c>
      <c r="M1379" s="4">
        <f t="shared" si="87"/>
        <v>0.11040629527742762</v>
      </c>
    </row>
    <row r="1380" spans="1:13" x14ac:dyDescent="0.2">
      <c r="A1380" s="1" t="s">
        <v>22</v>
      </c>
      <c r="B1380" s="1" t="s">
        <v>49</v>
      </c>
      <c r="C1380" s="2">
        <v>0</v>
      </c>
      <c r="D1380" s="2">
        <v>0</v>
      </c>
      <c r="E1380" s="3" t="str">
        <f t="shared" si="84"/>
        <v/>
      </c>
      <c r="F1380" s="2">
        <v>0</v>
      </c>
      <c r="G1380" s="2">
        <v>0</v>
      </c>
      <c r="H1380" s="3" t="str">
        <f t="shared" si="85"/>
        <v/>
      </c>
      <c r="I1380" s="2">
        <v>0</v>
      </c>
      <c r="J1380" s="3" t="str">
        <f t="shared" si="86"/>
        <v/>
      </c>
      <c r="K1380" s="2">
        <v>1.95842</v>
      </c>
      <c r="L1380" s="2">
        <v>1.54545</v>
      </c>
      <c r="M1380" s="3">
        <f t="shared" si="87"/>
        <v>-0.21086896579896042</v>
      </c>
    </row>
    <row r="1381" spans="1:13" x14ac:dyDescent="0.2">
      <c r="A1381" s="1" t="s">
        <v>21</v>
      </c>
      <c r="B1381" s="1" t="s">
        <v>49</v>
      </c>
      <c r="C1381" s="2">
        <v>0</v>
      </c>
      <c r="D1381" s="2">
        <v>0</v>
      </c>
      <c r="E1381" s="3" t="str">
        <f t="shared" si="84"/>
        <v/>
      </c>
      <c r="F1381" s="2">
        <v>0</v>
      </c>
      <c r="G1381" s="2">
        <v>0</v>
      </c>
      <c r="H1381" s="3" t="str">
        <f t="shared" si="85"/>
        <v/>
      </c>
      <c r="I1381" s="2">
        <v>0</v>
      </c>
      <c r="J1381" s="3" t="str">
        <f t="shared" si="86"/>
        <v/>
      </c>
      <c r="K1381" s="2">
        <v>4.0182000000000002</v>
      </c>
      <c r="L1381" s="2">
        <v>71.136849999999995</v>
      </c>
      <c r="M1381" s="3">
        <f t="shared" si="87"/>
        <v>16.703660843163604</v>
      </c>
    </row>
    <row r="1382" spans="1:13" x14ac:dyDescent="0.2">
      <c r="A1382" s="1" t="s">
        <v>20</v>
      </c>
      <c r="B1382" s="1" t="s">
        <v>49</v>
      </c>
      <c r="C1382" s="2">
        <v>0</v>
      </c>
      <c r="D1382" s="2">
        <v>0</v>
      </c>
      <c r="E1382" s="3" t="str">
        <f t="shared" si="84"/>
        <v/>
      </c>
      <c r="F1382" s="2">
        <v>0</v>
      </c>
      <c r="G1382" s="2">
        <v>0</v>
      </c>
      <c r="H1382" s="3" t="str">
        <f t="shared" si="85"/>
        <v/>
      </c>
      <c r="I1382" s="2">
        <v>0</v>
      </c>
      <c r="J1382" s="3" t="str">
        <f t="shared" si="86"/>
        <v/>
      </c>
      <c r="K1382" s="2">
        <v>0</v>
      </c>
      <c r="L1382" s="2">
        <v>2.8786100000000001</v>
      </c>
      <c r="M1382" s="3" t="str">
        <f t="shared" si="87"/>
        <v/>
      </c>
    </row>
    <row r="1383" spans="1:13" x14ac:dyDescent="0.2">
      <c r="A1383" s="1" t="s">
        <v>19</v>
      </c>
      <c r="B1383" s="1" t="s">
        <v>49</v>
      </c>
      <c r="C1383" s="2">
        <v>0</v>
      </c>
      <c r="D1383" s="2">
        <v>0</v>
      </c>
      <c r="E1383" s="3" t="str">
        <f t="shared" si="84"/>
        <v/>
      </c>
      <c r="F1383" s="2">
        <v>0</v>
      </c>
      <c r="G1383" s="2">
        <v>0</v>
      </c>
      <c r="H1383" s="3" t="str">
        <f t="shared" si="85"/>
        <v/>
      </c>
      <c r="I1383" s="2">
        <v>0</v>
      </c>
      <c r="J1383" s="3" t="str">
        <f t="shared" si="86"/>
        <v/>
      </c>
      <c r="K1383" s="2">
        <v>0</v>
      </c>
      <c r="L1383" s="2">
        <v>10.9664</v>
      </c>
      <c r="M1383" s="3" t="str">
        <f t="shared" si="87"/>
        <v/>
      </c>
    </row>
    <row r="1384" spans="1:13" x14ac:dyDescent="0.2">
      <c r="A1384" s="1" t="s">
        <v>17</v>
      </c>
      <c r="B1384" s="1" t="s">
        <v>49</v>
      </c>
      <c r="C1384" s="2">
        <v>0</v>
      </c>
      <c r="D1384" s="2">
        <v>0</v>
      </c>
      <c r="E1384" s="3" t="str">
        <f t="shared" si="84"/>
        <v/>
      </c>
      <c r="F1384" s="2">
        <v>0</v>
      </c>
      <c r="G1384" s="2">
        <v>0</v>
      </c>
      <c r="H1384" s="3" t="str">
        <f t="shared" si="85"/>
        <v/>
      </c>
      <c r="I1384" s="2">
        <v>0</v>
      </c>
      <c r="J1384" s="3" t="str">
        <f t="shared" si="86"/>
        <v/>
      </c>
      <c r="K1384" s="2">
        <v>69.432270000000003</v>
      </c>
      <c r="L1384" s="2">
        <v>118.8566</v>
      </c>
      <c r="M1384" s="3">
        <f t="shared" si="87"/>
        <v>0.71183514524298275</v>
      </c>
    </row>
    <row r="1385" spans="1:13" x14ac:dyDescent="0.2">
      <c r="A1385" s="1" t="s">
        <v>13</v>
      </c>
      <c r="B1385" s="1" t="s">
        <v>49</v>
      </c>
      <c r="C1385" s="2">
        <v>0</v>
      </c>
      <c r="D1385" s="2">
        <v>0</v>
      </c>
      <c r="E1385" s="3" t="str">
        <f t="shared" si="84"/>
        <v/>
      </c>
      <c r="F1385" s="2">
        <v>0</v>
      </c>
      <c r="G1385" s="2">
        <v>0</v>
      </c>
      <c r="H1385" s="3" t="str">
        <f t="shared" si="85"/>
        <v/>
      </c>
      <c r="I1385" s="2">
        <v>0</v>
      </c>
      <c r="J1385" s="3" t="str">
        <f t="shared" si="86"/>
        <v/>
      </c>
      <c r="K1385" s="2">
        <v>0</v>
      </c>
      <c r="L1385" s="2">
        <v>32.519399999999997</v>
      </c>
      <c r="M1385" s="3" t="str">
        <f t="shared" si="87"/>
        <v/>
      </c>
    </row>
    <row r="1386" spans="1:13" x14ac:dyDescent="0.2">
      <c r="A1386" s="1" t="s">
        <v>10</v>
      </c>
      <c r="B1386" s="1" t="s">
        <v>49</v>
      </c>
      <c r="C1386" s="2">
        <v>0</v>
      </c>
      <c r="D1386" s="2">
        <v>0</v>
      </c>
      <c r="E1386" s="3" t="str">
        <f t="shared" si="84"/>
        <v/>
      </c>
      <c r="F1386" s="2">
        <v>0</v>
      </c>
      <c r="G1386" s="2">
        <v>0</v>
      </c>
      <c r="H1386" s="3" t="str">
        <f t="shared" si="85"/>
        <v/>
      </c>
      <c r="I1386" s="2">
        <v>0</v>
      </c>
      <c r="J1386" s="3" t="str">
        <f t="shared" si="86"/>
        <v/>
      </c>
      <c r="K1386" s="2">
        <v>0</v>
      </c>
      <c r="L1386" s="2">
        <v>19.531510000000001</v>
      </c>
      <c r="M1386" s="3" t="str">
        <f t="shared" si="87"/>
        <v/>
      </c>
    </row>
    <row r="1387" spans="1:13" x14ac:dyDescent="0.2">
      <c r="A1387" s="1" t="s">
        <v>9</v>
      </c>
      <c r="B1387" s="1" t="s">
        <v>49</v>
      </c>
      <c r="C1387" s="2">
        <v>3.774</v>
      </c>
      <c r="D1387" s="2">
        <v>0</v>
      </c>
      <c r="E1387" s="3">
        <f t="shared" si="84"/>
        <v>-1</v>
      </c>
      <c r="F1387" s="2">
        <v>15.223100000000001</v>
      </c>
      <c r="G1387" s="2">
        <v>1.0081</v>
      </c>
      <c r="H1387" s="3">
        <f t="shared" si="85"/>
        <v>-0.93377827117998302</v>
      </c>
      <c r="I1387" s="2">
        <v>428.4298</v>
      </c>
      <c r="J1387" s="3">
        <f t="shared" si="86"/>
        <v>-0.99764698907498961</v>
      </c>
      <c r="K1387" s="2">
        <v>132.95638</v>
      </c>
      <c r="L1387" s="2">
        <v>4044.5799400000001</v>
      </c>
      <c r="M1387" s="3">
        <f t="shared" si="87"/>
        <v>29.420352449427401</v>
      </c>
    </row>
    <row r="1388" spans="1:13" x14ac:dyDescent="0.2">
      <c r="A1388" s="1" t="s">
        <v>8</v>
      </c>
      <c r="B1388" s="1" t="s">
        <v>49</v>
      </c>
      <c r="C1388" s="2">
        <v>0</v>
      </c>
      <c r="D1388" s="2">
        <v>0</v>
      </c>
      <c r="E1388" s="3" t="str">
        <f t="shared" si="84"/>
        <v/>
      </c>
      <c r="F1388" s="2">
        <v>0</v>
      </c>
      <c r="G1388" s="2">
        <v>0</v>
      </c>
      <c r="H1388" s="3" t="str">
        <f t="shared" si="85"/>
        <v/>
      </c>
      <c r="I1388" s="2">
        <v>0</v>
      </c>
      <c r="J1388" s="3" t="str">
        <f t="shared" si="86"/>
        <v/>
      </c>
      <c r="K1388" s="2">
        <v>287.09791999999999</v>
      </c>
      <c r="L1388" s="2">
        <v>136.58914999999999</v>
      </c>
      <c r="M1388" s="3">
        <f t="shared" si="87"/>
        <v>-0.52424193808161346</v>
      </c>
    </row>
    <row r="1389" spans="1:13" x14ac:dyDescent="0.2">
      <c r="A1389" s="1" t="s">
        <v>6</v>
      </c>
      <c r="B1389" s="1" t="s">
        <v>49</v>
      </c>
      <c r="C1389" s="2">
        <v>0</v>
      </c>
      <c r="D1389" s="2">
        <v>0</v>
      </c>
      <c r="E1389" s="3" t="str">
        <f t="shared" si="84"/>
        <v/>
      </c>
      <c r="F1389" s="2">
        <v>0</v>
      </c>
      <c r="G1389" s="2">
        <v>0</v>
      </c>
      <c r="H1389" s="3" t="str">
        <f t="shared" si="85"/>
        <v/>
      </c>
      <c r="I1389" s="2">
        <v>0</v>
      </c>
      <c r="J1389" s="3" t="str">
        <f t="shared" si="86"/>
        <v/>
      </c>
      <c r="K1389" s="2">
        <v>0</v>
      </c>
      <c r="L1389" s="2">
        <v>17.151009999999999</v>
      </c>
      <c r="M1389" s="3" t="str">
        <f t="shared" si="87"/>
        <v/>
      </c>
    </row>
    <row r="1390" spans="1:13" x14ac:dyDescent="0.2">
      <c r="A1390" s="1" t="s">
        <v>5</v>
      </c>
      <c r="B1390" s="1" t="s">
        <v>49</v>
      </c>
      <c r="C1390" s="2">
        <v>0</v>
      </c>
      <c r="D1390" s="2">
        <v>0</v>
      </c>
      <c r="E1390" s="3" t="str">
        <f t="shared" si="84"/>
        <v/>
      </c>
      <c r="F1390" s="2">
        <v>0</v>
      </c>
      <c r="G1390" s="2">
        <v>0</v>
      </c>
      <c r="H1390" s="3" t="str">
        <f t="shared" si="85"/>
        <v/>
      </c>
      <c r="I1390" s="2">
        <v>0</v>
      </c>
      <c r="J1390" s="3" t="str">
        <f t="shared" si="86"/>
        <v/>
      </c>
      <c r="K1390" s="2">
        <v>0</v>
      </c>
      <c r="L1390" s="2">
        <v>1.6E-2</v>
      </c>
      <c r="M1390" s="3" t="str">
        <f t="shared" si="87"/>
        <v/>
      </c>
    </row>
    <row r="1391" spans="1:13" x14ac:dyDescent="0.2">
      <c r="A1391" s="1" t="s">
        <v>4</v>
      </c>
      <c r="B1391" s="1" t="s">
        <v>49</v>
      </c>
      <c r="C1391" s="2">
        <v>0</v>
      </c>
      <c r="D1391" s="2">
        <v>0</v>
      </c>
      <c r="E1391" s="3" t="str">
        <f t="shared" si="84"/>
        <v/>
      </c>
      <c r="F1391" s="2">
        <v>0</v>
      </c>
      <c r="G1391" s="2">
        <v>0</v>
      </c>
      <c r="H1391" s="3" t="str">
        <f t="shared" si="85"/>
        <v/>
      </c>
      <c r="I1391" s="2">
        <v>0</v>
      </c>
      <c r="J1391" s="3" t="str">
        <f t="shared" si="86"/>
        <v/>
      </c>
      <c r="K1391" s="2">
        <v>0</v>
      </c>
      <c r="L1391" s="2">
        <v>48.413620000000002</v>
      </c>
      <c r="M1391" s="3" t="str">
        <f t="shared" si="87"/>
        <v/>
      </c>
    </row>
    <row r="1392" spans="1:13" x14ac:dyDescent="0.2">
      <c r="A1392" s="1" t="s">
        <v>2</v>
      </c>
      <c r="B1392" s="1" t="s">
        <v>49</v>
      </c>
      <c r="C1392" s="2">
        <v>0</v>
      </c>
      <c r="D1392" s="2">
        <v>0</v>
      </c>
      <c r="E1392" s="3" t="str">
        <f t="shared" si="84"/>
        <v/>
      </c>
      <c r="F1392" s="2">
        <v>0</v>
      </c>
      <c r="G1392" s="2">
        <v>0</v>
      </c>
      <c r="H1392" s="3" t="str">
        <f t="shared" si="85"/>
        <v/>
      </c>
      <c r="I1392" s="2">
        <v>0</v>
      </c>
      <c r="J1392" s="3" t="str">
        <f t="shared" si="86"/>
        <v/>
      </c>
      <c r="K1392" s="2">
        <v>0</v>
      </c>
      <c r="L1392" s="2">
        <v>8.0000000000000004E-4</v>
      </c>
      <c r="M1392" s="3" t="str">
        <f t="shared" si="87"/>
        <v/>
      </c>
    </row>
    <row r="1393" spans="1:13" x14ac:dyDescent="0.2">
      <c r="A1393" s="6" t="s">
        <v>0</v>
      </c>
      <c r="B1393" s="6" t="s">
        <v>49</v>
      </c>
      <c r="C1393" s="5">
        <v>3.774</v>
      </c>
      <c r="D1393" s="5">
        <v>0</v>
      </c>
      <c r="E1393" s="4">
        <f t="shared" si="84"/>
        <v>-1</v>
      </c>
      <c r="F1393" s="5">
        <v>15.223100000000001</v>
      </c>
      <c r="G1393" s="5">
        <v>1.0081</v>
      </c>
      <c r="H1393" s="4">
        <f t="shared" si="85"/>
        <v>-0.93377827117998302</v>
      </c>
      <c r="I1393" s="5">
        <v>428.4298</v>
      </c>
      <c r="J1393" s="4">
        <f t="shared" si="86"/>
        <v>-0.99764698907498961</v>
      </c>
      <c r="K1393" s="5">
        <v>495.46319</v>
      </c>
      <c r="L1393" s="5">
        <v>4504.18534</v>
      </c>
      <c r="M1393" s="4">
        <f t="shared" si="87"/>
        <v>8.0908576679530935</v>
      </c>
    </row>
    <row r="1394" spans="1:13" x14ac:dyDescent="0.2">
      <c r="A1394" s="1" t="s">
        <v>22</v>
      </c>
      <c r="B1394" s="1" t="s">
        <v>48</v>
      </c>
      <c r="C1394" s="2">
        <v>0</v>
      </c>
      <c r="D1394" s="2">
        <v>0</v>
      </c>
      <c r="E1394" s="3" t="str">
        <f t="shared" si="84"/>
        <v/>
      </c>
      <c r="F1394" s="2">
        <v>2.70797</v>
      </c>
      <c r="G1394" s="2">
        <v>283.56641000000002</v>
      </c>
      <c r="H1394" s="3">
        <f t="shared" si="85"/>
        <v>103.71549167826824</v>
      </c>
      <c r="I1394" s="2">
        <v>166.83893</v>
      </c>
      <c r="J1394" s="3">
        <f t="shared" si="86"/>
        <v>0.69964174428594106</v>
      </c>
      <c r="K1394" s="2">
        <v>177.73348999999999</v>
      </c>
      <c r="L1394" s="2">
        <v>594.80587000000003</v>
      </c>
      <c r="M1394" s="3">
        <f t="shared" si="87"/>
        <v>2.346616723724944</v>
      </c>
    </row>
    <row r="1395" spans="1:13" x14ac:dyDescent="0.2">
      <c r="A1395" s="1" t="s">
        <v>21</v>
      </c>
      <c r="B1395" s="1" t="s">
        <v>48</v>
      </c>
      <c r="C1395" s="2">
        <v>0</v>
      </c>
      <c r="D1395" s="2">
        <v>0</v>
      </c>
      <c r="E1395" s="3" t="str">
        <f t="shared" si="84"/>
        <v/>
      </c>
      <c r="F1395" s="2">
        <v>5.8377999999999997</v>
      </c>
      <c r="G1395" s="2">
        <v>30.745100000000001</v>
      </c>
      <c r="H1395" s="3">
        <f t="shared" si="85"/>
        <v>4.2665558943437603</v>
      </c>
      <c r="I1395" s="2">
        <v>8.0663400000000003</v>
      </c>
      <c r="J1395" s="3">
        <f t="shared" si="86"/>
        <v>2.8115303842882895</v>
      </c>
      <c r="K1395" s="2">
        <v>223.82730000000001</v>
      </c>
      <c r="L1395" s="2">
        <v>306.15163000000001</v>
      </c>
      <c r="M1395" s="3">
        <f t="shared" si="87"/>
        <v>0.36780289982499892</v>
      </c>
    </row>
    <row r="1396" spans="1:13" x14ac:dyDescent="0.2">
      <c r="A1396" s="1" t="s">
        <v>20</v>
      </c>
      <c r="B1396" s="1" t="s">
        <v>48</v>
      </c>
      <c r="C1396" s="2">
        <v>0</v>
      </c>
      <c r="D1396" s="2">
        <v>0</v>
      </c>
      <c r="E1396" s="3" t="str">
        <f t="shared" si="84"/>
        <v/>
      </c>
      <c r="F1396" s="2">
        <v>0.71453</v>
      </c>
      <c r="G1396" s="2">
        <v>103.50451</v>
      </c>
      <c r="H1396" s="3">
        <f t="shared" si="85"/>
        <v>143.85677298363959</v>
      </c>
      <c r="I1396" s="2">
        <v>17.11036</v>
      </c>
      <c r="J1396" s="3">
        <f t="shared" si="86"/>
        <v>5.0492304077763412</v>
      </c>
      <c r="K1396" s="2">
        <v>350.07344000000001</v>
      </c>
      <c r="L1396" s="2">
        <v>547.85089000000005</v>
      </c>
      <c r="M1396" s="3">
        <f t="shared" si="87"/>
        <v>0.56495988384608675</v>
      </c>
    </row>
    <row r="1397" spans="1:13" x14ac:dyDescent="0.2">
      <c r="A1397" s="1" t="s">
        <v>19</v>
      </c>
      <c r="B1397" s="1" t="s">
        <v>48</v>
      </c>
      <c r="C1397" s="2">
        <v>0</v>
      </c>
      <c r="D1397" s="2">
        <v>0</v>
      </c>
      <c r="E1397" s="3" t="str">
        <f t="shared" si="84"/>
        <v/>
      </c>
      <c r="F1397" s="2">
        <v>15.605650000000001</v>
      </c>
      <c r="G1397" s="2">
        <v>0.88453999999999999</v>
      </c>
      <c r="H1397" s="3">
        <f t="shared" si="85"/>
        <v>-0.9433192465549336</v>
      </c>
      <c r="I1397" s="2">
        <v>1.16676</v>
      </c>
      <c r="J1397" s="3">
        <f t="shared" si="86"/>
        <v>-0.24188350646234014</v>
      </c>
      <c r="K1397" s="2">
        <v>66.999319999999997</v>
      </c>
      <c r="L1397" s="2">
        <v>60.852690000000003</v>
      </c>
      <c r="M1397" s="3">
        <f t="shared" si="87"/>
        <v>-9.1741677378218145E-2</v>
      </c>
    </row>
    <row r="1398" spans="1:13" x14ac:dyDescent="0.2">
      <c r="A1398" s="1" t="s">
        <v>18</v>
      </c>
      <c r="B1398" s="1" t="s">
        <v>48</v>
      </c>
      <c r="C1398" s="2">
        <v>0</v>
      </c>
      <c r="D1398" s="2">
        <v>0</v>
      </c>
      <c r="E1398" s="3" t="str">
        <f t="shared" si="84"/>
        <v/>
      </c>
      <c r="F1398" s="2">
        <v>0</v>
      </c>
      <c r="G1398" s="2">
        <v>1E-3</v>
      </c>
      <c r="H1398" s="3" t="str">
        <f t="shared" si="85"/>
        <v/>
      </c>
      <c r="I1398" s="2">
        <v>5.0000000000000001E-3</v>
      </c>
      <c r="J1398" s="3">
        <f t="shared" si="86"/>
        <v>-0.8</v>
      </c>
      <c r="K1398" s="2">
        <v>5.8099999999999999E-2</v>
      </c>
      <c r="L1398" s="2">
        <v>0.50600000000000001</v>
      </c>
      <c r="M1398" s="3">
        <f t="shared" si="87"/>
        <v>7.7091222030981061</v>
      </c>
    </row>
    <row r="1399" spans="1:13" x14ac:dyDescent="0.2">
      <c r="A1399" s="1" t="s">
        <v>17</v>
      </c>
      <c r="B1399" s="1" t="s">
        <v>48</v>
      </c>
      <c r="C1399" s="2">
        <v>0</v>
      </c>
      <c r="D1399" s="2">
        <v>0</v>
      </c>
      <c r="E1399" s="3" t="str">
        <f t="shared" si="84"/>
        <v/>
      </c>
      <c r="F1399" s="2">
        <v>279.12385999999998</v>
      </c>
      <c r="G1399" s="2">
        <v>145.25444999999999</v>
      </c>
      <c r="H1399" s="3">
        <f t="shared" si="85"/>
        <v>-0.47960575638356395</v>
      </c>
      <c r="I1399" s="2">
        <v>239.43100000000001</v>
      </c>
      <c r="J1399" s="3">
        <f t="shared" si="86"/>
        <v>-0.39333482297613931</v>
      </c>
      <c r="K1399" s="2">
        <v>1270.5604000000001</v>
      </c>
      <c r="L1399" s="2">
        <v>1206.20463</v>
      </c>
      <c r="M1399" s="3">
        <f t="shared" si="87"/>
        <v>-5.0651484179736861E-2</v>
      </c>
    </row>
    <row r="1400" spans="1:13" x14ac:dyDescent="0.2">
      <c r="A1400" s="1" t="s">
        <v>16</v>
      </c>
      <c r="B1400" s="1" t="s">
        <v>48</v>
      </c>
      <c r="C1400" s="2">
        <v>0</v>
      </c>
      <c r="D1400" s="2">
        <v>0</v>
      </c>
      <c r="E1400" s="3" t="str">
        <f t="shared" si="84"/>
        <v/>
      </c>
      <c r="F1400" s="2">
        <v>1.3528800000000001</v>
      </c>
      <c r="G1400" s="2">
        <v>0</v>
      </c>
      <c r="H1400" s="3">
        <f t="shared" si="85"/>
        <v>-1</v>
      </c>
      <c r="I1400" s="2">
        <v>0</v>
      </c>
      <c r="J1400" s="3" t="str">
        <f t="shared" si="86"/>
        <v/>
      </c>
      <c r="K1400" s="2">
        <v>20.9313</v>
      </c>
      <c r="L1400" s="2">
        <v>32.843049999999998</v>
      </c>
      <c r="M1400" s="3">
        <f t="shared" si="87"/>
        <v>0.56908792096047534</v>
      </c>
    </row>
    <row r="1401" spans="1:13" x14ac:dyDescent="0.2">
      <c r="A1401" s="1" t="s">
        <v>14</v>
      </c>
      <c r="B1401" s="1" t="s">
        <v>48</v>
      </c>
      <c r="C1401" s="2">
        <v>0</v>
      </c>
      <c r="D1401" s="2">
        <v>0</v>
      </c>
      <c r="E1401" s="3" t="str">
        <f t="shared" si="84"/>
        <v/>
      </c>
      <c r="F1401" s="2">
        <v>160.19179</v>
      </c>
      <c r="G1401" s="2">
        <v>529.01729</v>
      </c>
      <c r="H1401" s="3">
        <f t="shared" si="85"/>
        <v>2.3023995174783929</v>
      </c>
      <c r="I1401" s="2">
        <v>273.36389000000003</v>
      </c>
      <c r="J1401" s="3">
        <f t="shared" si="86"/>
        <v>0.93521276712882573</v>
      </c>
      <c r="K1401" s="2">
        <v>1206.12706</v>
      </c>
      <c r="L1401" s="2">
        <v>1697.5245399999999</v>
      </c>
      <c r="M1401" s="3">
        <f t="shared" si="87"/>
        <v>0.40741767289426356</v>
      </c>
    </row>
    <row r="1402" spans="1:13" x14ac:dyDescent="0.2">
      <c r="A1402" s="1" t="s">
        <v>13</v>
      </c>
      <c r="B1402" s="1" t="s">
        <v>48</v>
      </c>
      <c r="C1402" s="2">
        <v>0</v>
      </c>
      <c r="D1402" s="2">
        <v>0</v>
      </c>
      <c r="E1402" s="3" t="str">
        <f t="shared" si="84"/>
        <v/>
      </c>
      <c r="F1402" s="2">
        <v>343.70974000000001</v>
      </c>
      <c r="G1402" s="2">
        <v>193.91231999999999</v>
      </c>
      <c r="H1402" s="3">
        <f t="shared" si="85"/>
        <v>-0.43582535659303689</v>
      </c>
      <c r="I1402" s="2">
        <v>131.28384</v>
      </c>
      <c r="J1402" s="3">
        <f t="shared" si="86"/>
        <v>0.47704637524313731</v>
      </c>
      <c r="K1402" s="2">
        <v>4261.2424300000002</v>
      </c>
      <c r="L1402" s="2">
        <v>3924.7628300000001</v>
      </c>
      <c r="M1402" s="3">
        <f t="shared" si="87"/>
        <v>-7.8962792079398381E-2</v>
      </c>
    </row>
    <row r="1403" spans="1:13" x14ac:dyDescent="0.2">
      <c r="A1403" s="1" t="s">
        <v>12</v>
      </c>
      <c r="B1403" s="1" t="s">
        <v>48</v>
      </c>
      <c r="C1403" s="2">
        <v>0</v>
      </c>
      <c r="D1403" s="2">
        <v>0</v>
      </c>
      <c r="E1403" s="3" t="str">
        <f t="shared" si="84"/>
        <v/>
      </c>
      <c r="F1403" s="2">
        <v>1307.4131299999999</v>
      </c>
      <c r="G1403" s="2">
        <v>1016.80954</v>
      </c>
      <c r="H1403" s="3">
        <f t="shared" si="85"/>
        <v>-0.22227372766250253</v>
      </c>
      <c r="I1403" s="2">
        <v>672.27634999999998</v>
      </c>
      <c r="J1403" s="3">
        <f t="shared" si="86"/>
        <v>0.51248744656866174</v>
      </c>
      <c r="K1403" s="2">
        <v>9890.1346799999992</v>
      </c>
      <c r="L1403" s="2">
        <v>9330.7721799999999</v>
      </c>
      <c r="M1403" s="3">
        <f t="shared" si="87"/>
        <v>-5.655762212532367E-2</v>
      </c>
    </row>
    <row r="1404" spans="1:13" x14ac:dyDescent="0.2">
      <c r="A1404" s="1" t="s">
        <v>11</v>
      </c>
      <c r="B1404" s="1" t="s">
        <v>48</v>
      </c>
      <c r="C1404" s="2">
        <v>0</v>
      </c>
      <c r="D1404" s="2">
        <v>0</v>
      </c>
      <c r="E1404" s="3" t="str">
        <f t="shared" si="84"/>
        <v/>
      </c>
      <c r="F1404" s="2">
        <v>210.09705</v>
      </c>
      <c r="G1404" s="2">
        <v>245.69460000000001</v>
      </c>
      <c r="H1404" s="3">
        <f t="shared" si="85"/>
        <v>0.16943384021812791</v>
      </c>
      <c r="I1404" s="2">
        <v>174.65190999999999</v>
      </c>
      <c r="J1404" s="3">
        <f t="shared" si="86"/>
        <v>0.40676732364392709</v>
      </c>
      <c r="K1404" s="2">
        <v>1656.7015699999999</v>
      </c>
      <c r="L1404" s="2">
        <v>2777.4570699999999</v>
      </c>
      <c r="M1404" s="3">
        <f t="shared" si="87"/>
        <v>0.67649812150537159</v>
      </c>
    </row>
    <row r="1405" spans="1:13" x14ac:dyDescent="0.2">
      <c r="A1405" s="1" t="s">
        <v>10</v>
      </c>
      <c r="B1405" s="1" t="s">
        <v>48</v>
      </c>
      <c r="C1405" s="2">
        <v>0</v>
      </c>
      <c r="D1405" s="2">
        <v>0</v>
      </c>
      <c r="E1405" s="3" t="str">
        <f t="shared" si="84"/>
        <v/>
      </c>
      <c r="F1405" s="2">
        <v>153.92981</v>
      </c>
      <c r="G1405" s="2">
        <v>1208.7640799999999</v>
      </c>
      <c r="H1405" s="3">
        <f t="shared" si="85"/>
        <v>6.8526964984884984</v>
      </c>
      <c r="I1405" s="2">
        <v>1027.9860900000001</v>
      </c>
      <c r="J1405" s="3">
        <f t="shared" si="86"/>
        <v>0.1758564554117652</v>
      </c>
      <c r="K1405" s="2">
        <v>11785.313459999999</v>
      </c>
      <c r="L1405" s="2">
        <v>13382.572620000001</v>
      </c>
      <c r="M1405" s="3">
        <f t="shared" si="87"/>
        <v>0.13552962892511822</v>
      </c>
    </row>
    <row r="1406" spans="1:13" x14ac:dyDescent="0.2">
      <c r="A1406" s="1" t="s">
        <v>28</v>
      </c>
      <c r="B1406" s="1" t="s">
        <v>48</v>
      </c>
      <c r="C1406" s="2">
        <v>0</v>
      </c>
      <c r="D1406" s="2">
        <v>0</v>
      </c>
      <c r="E1406" s="3" t="str">
        <f t="shared" si="84"/>
        <v/>
      </c>
      <c r="F1406" s="2">
        <v>24.947759999999999</v>
      </c>
      <c r="G1406" s="2">
        <v>18.726099999999999</v>
      </c>
      <c r="H1406" s="3">
        <f t="shared" si="85"/>
        <v>-0.24938752016213084</v>
      </c>
      <c r="I1406" s="2">
        <v>3.3912800000000001</v>
      </c>
      <c r="J1406" s="3">
        <f t="shared" si="86"/>
        <v>4.5218383619164442</v>
      </c>
      <c r="K1406" s="2">
        <v>247.99639999999999</v>
      </c>
      <c r="L1406" s="2">
        <v>262.71015</v>
      </c>
      <c r="M1406" s="3">
        <f t="shared" si="87"/>
        <v>5.9330498345943727E-2</v>
      </c>
    </row>
    <row r="1407" spans="1:13" x14ac:dyDescent="0.2">
      <c r="A1407" s="1" t="s">
        <v>9</v>
      </c>
      <c r="B1407" s="1" t="s">
        <v>48</v>
      </c>
      <c r="C1407" s="2">
        <v>0</v>
      </c>
      <c r="D1407" s="2">
        <v>0</v>
      </c>
      <c r="E1407" s="3" t="str">
        <f t="shared" si="84"/>
        <v/>
      </c>
      <c r="F1407" s="2">
        <v>465.04741000000001</v>
      </c>
      <c r="G1407" s="2">
        <v>3773.7072400000002</v>
      </c>
      <c r="H1407" s="3">
        <f t="shared" si="85"/>
        <v>7.1146720933248506</v>
      </c>
      <c r="I1407" s="2">
        <v>346.4248</v>
      </c>
      <c r="J1407" s="3">
        <f t="shared" si="86"/>
        <v>9.8932941290577361</v>
      </c>
      <c r="K1407" s="2">
        <v>6085.01116</v>
      </c>
      <c r="L1407" s="2">
        <v>10741.276180000001</v>
      </c>
      <c r="M1407" s="3">
        <f t="shared" si="87"/>
        <v>0.76520237967813376</v>
      </c>
    </row>
    <row r="1408" spans="1:13" x14ac:dyDescent="0.2">
      <c r="A1408" s="1" t="s">
        <v>8</v>
      </c>
      <c r="B1408" s="1" t="s">
        <v>48</v>
      </c>
      <c r="C1408" s="2">
        <v>0</v>
      </c>
      <c r="D1408" s="2">
        <v>0</v>
      </c>
      <c r="E1408" s="3" t="str">
        <f t="shared" si="84"/>
        <v/>
      </c>
      <c r="F1408" s="2">
        <v>172.10926000000001</v>
      </c>
      <c r="G1408" s="2">
        <v>638.08551</v>
      </c>
      <c r="H1408" s="3">
        <f t="shared" si="85"/>
        <v>2.7074443873618419</v>
      </c>
      <c r="I1408" s="2">
        <v>434.34078</v>
      </c>
      <c r="J1408" s="3">
        <f t="shared" si="86"/>
        <v>0.46908957063621792</v>
      </c>
      <c r="K1408" s="2">
        <v>2777.0729099999999</v>
      </c>
      <c r="L1408" s="2">
        <v>5699.8073999999997</v>
      </c>
      <c r="M1408" s="3">
        <f t="shared" si="87"/>
        <v>1.0524514784885501</v>
      </c>
    </row>
    <row r="1409" spans="1:13" x14ac:dyDescent="0.2">
      <c r="A1409" s="1" t="s">
        <v>7</v>
      </c>
      <c r="B1409" s="1" t="s">
        <v>48</v>
      </c>
      <c r="C1409" s="2">
        <v>0</v>
      </c>
      <c r="D1409" s="2">
        <v>0</v>
      </c>
      <c r="E1409" s="3" t="str">
        <f t="shared" si="84"/>
        <v/>
      </c>
      <c r="F1409" s="2">
        <v>1392.3594900000001</v>
      </c>
      <c r="G1409" s="2">
        <v>224.47152</v>
      </c>
      <c r="H1409" s="3">
        <f t="shared" si="85"/>
        <v>-0.83878335903036083</v>
      </c>
      <c r="I1409" s="2">
        <v>233.07536999999999</v>
      </c>
      <c r="J1409" s="3">
        <f t="shared" si="86"/>
        <v>-3.6914453895321442E-2</v>
      </c>
      <c r="K1409" s="2">
        <v>5204.8615499999996</v>
      </c>
      <c r="L1409" s="2">
        <v>5362.6033900000002</v>
      </c>
      <c r="M1409" s="3">
        <f t="shared" si="87"/>
        <v>3.0306635149593975E-2</v>
      </c>
    </row>
    <row r="1410" spans="1:13" x14ac:dyDescent="0.2">
      <c r="A1410" s="1" t="s">
        <v>6</v>
      </c>
      <c r="B1410" s="1" t="s">
        <v>48</v>
      </c>
      <c r="C1410" s="2">
        <v>0</v>
      </c>
      <c r="D1410" s="2">
        <v>0</v>
      </c>
      <c r="E1410" s="3" t="str">
        <f t="shared" si="84"/>
        <v/>
      </c>
      <c r="F1410" s="2">
        <v>20.550560000000001</v>
      </c>
      <c r="G1410" s="2">
        <v>36.736190000000001</v>
      </c>
      <c r="H1410" s="3">
        <f t="shared" si="85"/>
        <v>0.78760043521928358</v>
      </c>
      <c r="I1410" s="2">
        <v>20.257739999999998</v>
      </c>
      <c r="J1410" s="3">
        <f t="shared" si="86"/>
        <v>0.8134397025531972</v>
      </c>
      <c r="K1410" s="2">
        <v>305.37027</v>
      </c>
      <c r="L1410" s="2">
        <v>316.61149999999998</v>
      </c>
      <c r="M1410" s="3">
        <f t="shared" si="87"/>
        <v>3.681180227531633E-2</v>
      </c>
    </row>
    <row r="1411" spans="1:13" x14ac:dyDescent="0.2">
      <c r="A1411" s="1" t="s">
        <v>5</v>
      </c>
      <c r="B1411" s="1" t="s">
        <v>48</v>
      </c>
      <c r="C1411" s="2">
        <v>0</v>
      </c>
      <c r="D1411" s="2">
        <v>0</v>
      </c>
      <c r="E1411" s="3" t="str">
        <f t="shared" si="84"/>
        <v/>
      </c>
      <c r="F1411" s="2">
        <v>0</v>
      </c>
      <c r="G1411" s="2">
        <v>0</v>
      </c>
      <c r="H1411" s="3" t="str">
        <f t="shared" si="85"/>
        <v/>
      </c>
      <c r="I1411" s="2">
        <v>0.24409</v>
      </c>
      <c r="J1411" s="3">
        <f t="shared" si="86"/>
        <v>-1</v>
      </c>
      <c r="K1411" s="2">
        <v>5.8150000000000004</v>
      </c>
      <c r="L1411" s="2">
        <v>5.7938400000000003</v>
      </c>
      <c r="M1411" s="3">
        <f t="shared" si="87"/>
        <v>-3.6388650042992188E-3</v>
      </c>
    </row>
    <row r="1412" spans="1:13" x14ac:dyDescent="0.2">
      <c r="A1412" s="1" t="s">
        <v>4</v>
      </c>
      <c r="B1412" s="1" t="s">
        <v>48</v>
      </c>
      <c r="C1412" s="2">
        <v>0</v>
      </c>
      <c r="D1412" s="2">
        <v>0</v>
      </c>
      <c r="E1412" s="3" t="str">
        <f t="shared" si="84"/>
        <v/>
      </c>
      <c r="F1412" s="2">
        <v>3.0610599999999999</v>
      </c>
      <c r="G1412" s="2">
        <v>80.481849999999994</v>
      </c>
      <c r="H1412" s="3">
        <f t="shared" si="85"/>
        <v>25.292150431549853</v>
      </c>
      <c r="I1412" s="2">
        <v>124.45513</v>
      </c>
      <c r="J1412" s="3">
        <f t="shared" si="86"/>
        <v>-0.35332637553791479</v>
      </c>
      <c r="K1412" s="2">
        <v>683.20492000000002</v>
      </c>
      <c r="L1412" s="2">
        <v>1452.3427099999999</v>
      </c>
      <c r="M1412" s="3">
        <f t="shared" si="87"/>
        <v>1.1257790561578505</v>
      </c>
    </row>
    <row r="1413" spans="1:13" x14ac:dyDescent="0.2">
      <c r="A1413" s="1" t="s">
        <v>24</v>
      </c>
      <c r="B1413" s="1" t="s">
        <v>48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0</v>
      </c>
      <c r="G1413" s="2">
        <v>40</v>
      </c>
      <c r="H1413" s="3" t="str">
        <f t="shared" ref="H1413:H1476" si="89">IF(F1413=0,"",(G1413/F1413-1))</f>
        <v/>
      </c>
      <c r="I1413" s="2">
        <v>0</v>
      </c>
      <c r="J1413" s="3" t="str">
        <f t="shared" ref="J1413:J1476" si="90">IF(I1413=0,"",(G1413/I1413-1))</f>
        <v/>
      </c>
      <c r="K1413" s="2">
        <v>74.820830000000001</v>
      </c>
      <c r="L1413" s="2">
        <v>40</v>
      </c>
      <c r="M1413" s="3">
        <f t="shared" ref="M1413:M1476" si="91">IF(K1413=0,"",(L1413/K1413-1))</f>
        <v>-0.46538951786554628</v>
      </c>
    </row>
    <row r="1414" spans="1:13" x14ac:dyDescent="0.2">
      <c r="A1414" s="1" t="s">
        <v>3</v>
      </c>
      <c r="B1414" s="1" t="s">
        <v>48</v>
      </c>
      <c r="C1414" s="2">
        <v>0</v>
      </c>
      <c r="D1414" s="2">
        <v>0</v>
      </c>
      <c r="E1414" s="3" t="str">
        <f t="shared" si="88"/>
        <v/>
      </c>
      <c r="F1414" s="2">
        <v>437.20114999999998</v>
      </c>
      <c r="G1414" s="2">
        <v>206.27010000000001</v>
      </c>
      <c r="H1414" s="3">
        <f t="shared" si="89"/>
        <v>-0.52820320806566956</v>
      </c>
      <c r="I1414" s="2">
        <v>254.14729</v>
      </c>
      <c r="J1414" s="3">
        <f t="shared" si="90"/>
        <v>-0.18838363375820366</v>
      </c>
      <c r="K1414" s="2">
        <v>1953.1146200000001</v>
      </c>
      <c r="L1414" s="2">
        <v>3015.7541999999999</v>
      </c>
      <c r="M1414" s="3">
        <f t="shared" si="91"/>
        <v>0.54407435647581193</v>
      </c>
    </row>
    <row r="1415" spans="1:13" x14ac:dyDescent="0.2">
      <c r="A1415" s="1" t="s">
        <v>27</v>
      </c>
      <c r="B1415" s="1" t="s">
        <v>48</v>
      </c>
      <c r="C1415" s="2">
        <v>0</v>
      </c>
      <c r="D1415" s="2">
        <v>0</v>
      </c>
      <c r="E1415" s="3" t="str">
        <f t="shared" si="88"/>
        <v/>
      </c>
      <c r="F1415" s="2">
        <v>0</v>
      </c>
      <c r="G1415" s="2">
        <v>0</v>
      </c>
      <c r="H1415" s="3" t="str">
        <f t="shared" si="89"/>
        <v/>
      </c>
      <c r="I1415" s="2">
        <v>0</v>
      </c>
      <c r="J1415" s="3" t="str">
        <f t="shared" si="90"/>
        <v/>
      </c>
      <c r="K1415" s="2">
        <v>0</v>
      </c>
      <c r="L1415" s="2">
        <v>4.5760000000000002E-2</v>
      </c>
      <c r="M1415" s="3" t="str">
        <f t="shared" si="91"/>
        <v/>
      </c>
    </row>
    <row r="1416" spans="1:13" x14ac:dyDescent="0.2">
      <c r="A1416" s="1" t="s">
        <v>2</v>
      </c>
      <c r="B1416" s="1" t="s">
        <v>48</v>
      </c>
      <c r="C1416" s="2">
        <v>0</v>
      </c>
      <c r="D1416" s="2">
        <v>0</v>
      </c>
      <c r="E1416" s="3" t="str">
        <f t="shared" si="88"/>
        <v/>
      </c>
      <c r="F1416" s="2">
        <v>5.7113199999999997</v>
      </c>
      <c r="G1416" s="2">
        <v>2.8293900000000001</v>
      </c>
      <c r="H1416" s="3">
        <f t="shared" si="89"/>
        <v>-0.50459963721171286</v>
      </c>
      <c r="I1416" s="2">
        <v>0</v>
      </c>
      <c r="J1416" s="3" t="str">
        <f t="shared" si="90"/>
        <v/>
      </c>
      <c r="K1416" s="2">
        <v>40.947539999999996</v>
      </c>
      <c r="L1416" s="2">
        <v>53.26829</v>
      </c>
      <c r="M1416" s="3">
        <f t="shared" si="91"/>
        <v>0.30089109138180237</v>
      </c>
    </row>
    <row r="1417" spans="1:13" x14ac:dyDescent="0.2">
      <c r="A1417" s="1" t="s">
        <v>26</v>
      </c>
      <c r="B1417" s="1" t="s">
        <v>48</v>
      </c>
      <c r="C1417" s="2">
        <v>6</v>
      </c>
      <c r="D1417" s="2">
        <v>0</v>
      </c>
      <c r="E1417" s="3">
        <f t="shared" si="88"/>
        <v>-1</v>
      </c>
      <c r="F1417" s="2">
        <v>97.068960000000004</v>
      </c>
      <c r="G1417" s="2">
        <v>30.626280000000001</v>
      </c>
      <c r="H1417" s="3">
        <f t="shared" si="89"/>
        <v>-0.68448945986440979</v>
      </c>
      <c r="I1417" s="2">
        <v>24.701840000000001</v>
      </c>
      <c r="J1417" s="3">
        <f t="shared" si="90"/>
        <v>0.23983800397055455</v>
      </c>
      <c r="K1417" s="2">
        <v>1555.01342</v>
      </c>
      <c r="L1417" s="2">
        <v>1356.44174</v>
      </c>
      <c r="M1417" s="3">
        <f t="shared" si="91"/>
        <v>-0.12769772752186281</v>
      </c>
    </row>
    <row r="1418" spans="1:13" x14ac:dyDescent="0.2">
      <c r="A1418" s="1" t="s">
        <v>30</v>
      </c>
      <c r="B1418" s="1" t="s">
        <v>48</v>
      </c>
      <c r="C1418" s="2">
        <v>0</v>
      </c>
      <c r="D1418" s="2">
        <v>0</v>
      </c>
      <c r="E1418" s="3" t="str">
        <f t="shared" si="88"/>
        <v/>
      </c>
      <c r="F1418" s="2">
        <v>0</v>
      </c>
      <c r="G1418" s="2">
        <v>1.3063</v>
      </c>
      <c r="H1418" s="3" t="str">
        <f t="shared" si="89"/>
        <v/>
      </c>
      <c r="I1418" s="2">
        <v>0</v>
      </c>
      <c r="J1418" s="3" t="str">
        <f t="shared" si="90"/>
        <v/>
      </c>
      <c r="K1418" s="2">
        <v>89.89228</v>
      </c>
      <c r="L1418" s="2">
        <v>79.87227</v>
      </c>
      <c r="M1418" s="3">
        <f t="shared" si="91"/>
        <v>-0.11146685788813004</v>
      </c>
    </row>
    <row r="1419" spans="1:13" x14ac:dyDescent="0.2">
      <c r="A1419" s="6" t="s">
        <v>0</v>
      </c>
      <c r="B1419" s="6" t="s">
        <v>48</v>
      </c>
      <c r="C1419" s="5">
        <v>6</v>
      </c>
      <c r="D1419" s="5">
        <v>0</v>
      </c>
      <c r="E1419" s="4">
        <f t="shared" si="88"/>
        <v>-1</v>
      </c>
      <c r="F1419" s="5">
        <v>5098.74118</v>
      </c>
      <c r="G1419" s="5">
        <v>8811.3943199999994</v>
      </c>
      <c r="H1419" s="4">
        <f t="shared" si="89"/>
        <v>0.72815093155993438</v>
      </c>
      <c r="I1419" s="5">
        <v>4153.2187899999999</v>
      </c>
      <c r="J1419" s="4">
        <f t="shared" si="90"/>
        <v>1.1215820224101414</v>
      </c>
      <c r="K1419" s="5">
        <v>49932.823450000004</v>
      </c>
      <c r="L1419" s="5">
        <v>62248.831429999998</v>
      </c>
      <c r="M1419" s="4">
        <f t="shared" si="91"/>
        <v>0.24665154359501762</v>
      </c>
    </row>
    <row r="1420" spans="1:13" x14ac:dyDescent="0.2">
      <c r="A1420" s="1" t="s">
        <v>22</v>
      </c>
      <c r="B1420" s="1" t="s">
        <v>47</v>
      </c>
      <c r="C1420" s="2">
        <v>0</v>
      </c>
      <c r="D1420" s="2">
        <v>0</v>
      </c>
      <c r="E1420" s="3" t="str">
        <f t="shared" si="88"/>
        <v/>
      </c>
      <c r="F1420" s="2">
        <v>5.6000000000000001E-2</v>
      </c>
      <c r="G1420" s="2">
        <v>0</v>
      </c>
      <c r="H1420" s="3">
        <f t="shared" si="89"/>
        <v>-1</v>
      </c>
      <c r="I1420" s="2">
        <v>0</v>
      </c>
      <c r="J1420" s="3" t="str">
        <f t="shared" si="90"/>
        <v/>
      </c>
      <c r="K1420" s="2">
        <v>473.66800000000001</v>
      </c>
      <c r="L1420" s="2">
        <v>180.30323999999999</v>
      </c>
      <c r="M1420" s="3">
        <f t="shared" si="91"/>
        <v>-0.61934679986826224</v>
      </c>
    </row>
    <row r="1421" spans="1:13" x14ac:dyDescent="0.2">
      <c r="A1421" s="1" t="s">
        <v>21</v>
      </c>
      <c r="B1421" s="1" t="s">
        <v>47</v>
      </c>
      <c r="C1421" s="2">
        <v>0</v>
      </c>
      <c r="D1421" s="2">
        <v>0</v>
      </c>
      <c r="E1421" s="3" t="str">
        <f t="shared" si="88"/>
        <v/>
      </c>
      <c r="F1421" s="2">
        <v>52.735840000000003</v>
      </c>
      <c r="G1421" s="2">
        <v>99.927480000000003</v>
      </c>
      <c r="H1421" s="3">
        <f t="shared" si="89"/>
        <v>0.89486846137275888</v>
      </c>
      <c r="I1421" s="2">
        <v>2.8587500000000001</v>
      </c>
      <c r="J1421" s="3">
        <f t="shared" si="90"/>
        <v>33.954955837341494</v>
      </c>
      <c r="K1421" s="2">
        <v>902.95641999999998</v>
      </c>
      <c r="L1421" s="2">
        <v>1553.02133</v>
      </c>
      <c r="M1421" s="3">
        <f t="shared" si="91"/>
        <v>0.71992944022702665</v>
      </c>
    </row>
    <row r="1422" spans="1:13" x14ac:dyDescent="0.2">
      <c r="A1422" s="1" t="s">
        <v>20</v>
      </c>
      <c r="B1422" s="1" t="s">
        <v>47</v>
      </c>
      <c r="C1422" s="2">
        <v>0</v>
      </c>
      <c r="D1422" s="2">
        <v>0</v>
      </c>
      <c r="E1422" s="3" t="str">
        <f t="shared" si="88"/>
        <v/>
      </c>
      <c r="F1422" s="2">
        <v>26.188189999999999</v>
      </c>
      <c r="G1422" s="2">
        <v>0</v>
      </c>
      <c r="H1422" s="3">
        <f t="shared" si="89"/>
        <v>-1</v>
      </c>
      <c r="I1422" s="2">
        <v>0</v>
      </c>
      <c r="J1422" s="3" t="str">
        <f t="shared" si="90"/>
        <v/>
      </c>
      <c r="K1422" s="2">
        <v>104.17824</v>
      </c>
      <c r="L1422" s="2">
        <v>85.550839999999994</v>
      </c>
      <c r="M1422" s="3">
        <f t="shared" si="91"/>
        <v>-0.17880317425212799</v>
      </c>
    </row>
    <row r="1423" spans="1:13" x14ac:dyDescent="0.2">
      <c r="A1423" s="1" t="s">
        <v>19</v>
      </c>
      <c r="B1423" s="1" t="s">
        <v>47</v>
      </c>
      <c r="C1423" s="2">
        <v>0</v>
      </c>
      <c r="D1423" s="2">
        <v>0</v>
      </c>
      <c r="E1423" s="3" t="str">
        <f t="shared" si="88"/>
        <v/>
      </c>
      <c r="F1423" s="2">
        <v>30.408180000000002</v>
      </c>
      <c r="G1423" s="2">
        <v>133.8159</v>
      </c>
      <c r="H1423" s="3">
        <f t="shared" si="89"/>
        <v>3.4006546922571488</v>
      </c>
      <c r="I1423" s="2">
        <v>31.548719999999999</v>
      </c>
      <c r="J1423" s="3">
        <f t="shared" si="90"/>
        <v>3.2415635246057528</v>
      </c>
      <c r="K1423" s="2">
        <v>951.72943999999995</v>
      </c>
      <c r="L1423" s="2">
        <v>722.02319</v>
      </c>
      <c r="M1423" s="3">
        <f t="shared" si="91"/>
        <v>-0.24135667170283182</v>
      </c>
    </row>
    <row r="1424" spans="1:13" x14ac:dyDescent="0.2">
      <c r="A1424" s="1" t="s">
        <v>18</v>
      </c>
      <c r="B1424" s="1" t="s">
        <v>47</v>
      </c>
      <c r="C1424" s="2">
        <v>0</v>
      </c>
      <c r="D1424" s="2">
        <v>0</v>
      </c>
      <c r="E1424" s="3" t="str">
        <f t="shared" si="88"/>
        <v/>
      </c>
      <c r="F1424" s="2">
        <v>0</v>
      </c>
      <c r="G1424" s="2">
        <v>0</v>
      </c>
      <c r="H1424" s="3" t="str">
        <f t="shared" si="89"/>
        <v/>
      </c>
      <c r="I1424" s="2">
        <v>0</v>
      </c>
      <c r="J1424" s="3" t="str">
        <f t="shared" si="90"/>
        <v/>
      </c>
      <c r="K1424" s="2">
        <v>8.1314899999999994</v>
      </c>
      <c r="L1424" s="2">
        <v>0</v>
      </c>
      <c r="M1424" s="3">
        <f t="shared" si="91"/>
        <v>-1</v>
      </c>
    </row>
    <row r="1425" spans="1:13" x14ac:dyDescent="0.2">
      <c r="A1425" s="1" t="s">
        <v>17</v>
      </c>
      <c r="B1425" s="1" t="s">
        <v>47</v>
      </c>
      <c r="C1425" s="2">
        <v>0</v>
      </c>
      <c r="D1425" s="2">
        <v>0</v>
      </c>
      <c r="E1425" s="3" t="str">
        <f t="shared" si="88"/>
        <v/>
      </c>
      <c r="F1425" s="2">
        <v>1.2999999999999999E-2</v>
      </c>
      <c r="G1425" s="2">
        <v>0</v>
      </c>
      <c r="H1425" s="3">
        <f t="shared" si="89"/>
        <v>-1</v>
      </c>
      <c r="I1425" s="2">
        <v>0</v>
      </c>
      <c r="J1425" s="3" t="str">
        <f t="shared" si="90"/>
        <v/>
      </c>
      <c r="K1425" s="2">
        <v>83.162189999999995</v>
      </c>
      <c r="L1425" s="2">
        <v>136.50918999999999</v>
      </c>
      <c r="M1425" s="3">
        <f t="shared" si="91"/>
        <v>0.64148142322851287</v>
      </c>
    </row>
    <row r="1426" spans="1:13" x14ac:dyDescent="0.2">
      <c r="A1426" s="1" t="s">
        <v>14</v>
      </c>
      <c r="B1426" s="1" t="s">
        <v>47</v>
      </c>
      <c r="C1426" s="2">
        <v>0</v>
      </c>
      <c r="D1426" s="2">
        <v>0</v>
      </c>
      <c r="E1426" s="3" t="str">
        <f t="shared" si="88"/>
        <v/>
      </c>
      <c r="F1426" s="2">
        <v>9.5686400000000003</v>
      </c>
      <c r="G1426" s="2">
        <v>0</v>
      </c>
      <c r="H1426" s="3">
        <f t="shared" si="89"/>
        <v>-1</v>
      </c>
      <c r="I1426" s="2">
        <v>0</v>
      </c>
      <c r="J1426" s="3" t="str">
        <f t="shared" si="90"/>
        <v/>
      </c>
      <c r="K1426" s="2">
        <v>127.74979999999999</v>
      </c>
      <c r="L1426" s="2">
        <v>33.94164</v>
      </c>
      <c r="M1426" s="3">
        <f t="shared" si="91"/>
        <v>-0.73431159970504845</v>
      </c>
    </row>
    <row r="1427" spans="1:13" x14ac:dyDescent="0.2">
      <c r="A1427" s="1" t="s">
        <v>13</v>
      </c>
      <c r="B1427" s="1" t="s">
        <v>47</v>
      </c>
      <c r="C1427" s="2">
        <v>0</v>
      </c>
      <c r="D1427" s="2">
        <v>0</v>
      </c>
      <c r="E1427" s="3" t="str">
        <f t="shared" si="88"/>
        <v/>
      </c>
      <c r="F1427" s="2">
        <v>0</v>
      </c>
      <c r="G1427" s="2">
        <v>424.33089000000001</v>
      </c>
      <c r="H1427" s="3" t="str">
        <f t="shared" si="89"/>
        <v/>
      </c>
      <c r="I1427" s="2">
        <v>0</v>
      </c>
      <c r="J1427" s="3" t="str">
        <f t="shared" si="90"/>
        <v/>
      </c>
      <c r="K1427" s="2">
        <v>32.772399999999998</v>
      </c>
      <c r="L1427" s="2">
        <v>428.31589000000002</v>
      </c>
      <c r="M1427" s="3">
        <f t="shared" si="91"/>
        <v>12.069408709767977</v>
      </c>
    </row>
    <row r="1428" spans="1:13" x14ac:dyDescent="0.2">
      <c r="A1428" s="1" t="s">
        <v>12</v>
      </c>
      <c r="B1428" s="1" t="s">
        <v>47</v>
      </c>
      <c r="C1428" s="2">
        <v>0</v>
      </c>
      <c r="D1428" s="2">
        <v>0</v>
      </c>
      <c r="E1428" s="3" t="str">
        <f t="shared" si="88"/>
        <v/>
      </c>
      <c r="F1428" s="2">
        <v>13.317</v>
      </c>
      <c r="G1428" s="2">
        <v>0</v>
      </c>
      <c r="H1428" s="3">
        <f t="shared" si="89"/>
        <v>-1</v>
      </c>
      <c r="I1428" s="2">
        <v>20.625019999999999</v>
      </c>
      <c r="J1428" s="3">
        <f t="shared" si="90"/>
        <v>-1</v>
      </c>
      <c r="K1428" s="2">
        <v>103.10326000000001</v>
      </c>
      <c r="L1428" s="2">
        <v>328.32337000000001</v>
      </c>
      <c r="M1428" s="3">
        <f t="shared" si="91"/>
        <v>2.1844130825737227</v>
      </c>
    </row>
    <row r="1429" spans="1:13" x14ac:dyDescent="0.2">
      <c r="A1429" s="1" t="s">
        <v>11</v>
      </c>
      <c r="B1429" s="1" t="s">
        <v>47</v>
      </c>
      <c r="C1429" s="2">
        <v>0</v>
      </c>
      <c r="D1429" s="2">
        <v>0</v>
      </c>
      <c r="E1429" s="3" t="str">
        <f t="shared" si="88"/>
        <v/>
      </c>
      <c r="F1429" s="2">
        <v>13.80339</v>
      </c>
      <c r="G1429" s="2">
        <v>0</v>
      </c>
      <c r="H1429" s="3">
        <f t="shared" si="89"/>
        <v>-1</v>
      </c>
      <c r="I1429" s="2">
        <v>0</v>
      </c>
      <c r="J1429" s="3" t="str">
        <f t="shared" si="90"/>
        <v/>
      </c>
      <c r="K1429" s="2">
        <v>46.318689999999997</v>
      </c>
      <c r="L1429" s="2">
        <v>63.967469999999999</v>
      </c>
      <c r="M1429" s="3">
        <f t="shared" si="91"/>
        <v>0.38102934258287546</v>
      </c>
    </row>
    <row r="1430" spans="1:13" x14ac:dyDescent="0.2">
      <c r="A1430" s="1" t="s">
        <v>10</v>
      </c>
      <c r="B1430" s="1" t="s">
        <v>47</v>
      </c>
      <c r="C1430" s="2">
        <v>0</v>
      </c>
      <c r="D1430" s="2">
        <v>0</v>
      </c>
      <c r="E1430" s="3" t="str">
        <f t="shared" si="88"/>
        <v/>
      </c>
      <c r="F1430" s="2">
        <v>792.00689</v>
      </c>
      <c r="G1430" s="2">
        <v>1379.70136</v>
      </c>
      <c r="H1430" s="3">
        <f t="shared" si="89"/>
        <v>0.74203201691843867</v>
      </c>
      <c r="I1430" s="2">
        <v>1782.8542199999999</v>
      </c>
      <c r="J1430" s="3">
        <f t="shared" si="90"/>
        <v>-0.22612777616781254</v>
      </c>
      <c r="K1430" s="2">
        <v>14343.01951</v>
      </c>
      <c r="L1430" s="2">
        <v>19262.692999999999</v>
      </c>
      <c r="M1430" s="3">
        <f t="shared" si="91"/>
        <v>0.34300124088724737</v>
      </c>
    </row>
    <row r="1431" spans="1:13" x14ac:dyDescent="0.2">
      <c r="A1431" s="1" t="s">
        <v>9</v>
      </c>
      <c r="B1431" s="1" t="s">
        <v>47</v>
      </c>
      <c r="C1431" s="2">
        <v>0</v>
      </c>
      <c r="D1431" s="2">
        <v>0</v>
      </c>
      <c r="E1431" s="3" t="str">
        <f t="shared" si="88"/>
        <v/>
      </c>
      <c r="F1431" s="2">
        <v>741.69439999999997</v>
      </c>
      <c r="G1431" s="2">
        <v>27.902529999999999</v>
      </c>
      <c r="H1431" s="3">
        <f t="shared" si="89"/>
        <v>-0.9623800179696651</v>
      </c>
      <c r="I1431" s="2">
        <v>10.144</v>
      </c>
      <c r="J1431" s="3">
        <f t="shared" si="90"/>
        <v>1.7506437302839113</v>
      </c>
      <c r="K1431" s="2">
        <v>4466.8954899999999</v>
      </c>
      <c r="L1431" s="2">
        <v>2475.9564700000001</v>
      </c>
      <c r="M1431" s="3">
        <f t="shared" si="91"/>
        <v>-0.44570978310486509</v>
      </c>
    </row>
    <row r="1432" spans="1:13" x14ac:dyDescent="0.2">
      <c r="A1432" s="1" t="s">
        <v>8</v>
      </c>
      <c r="B1432" s="1" t="s">
        <v>47</v>
      </c>
      <c r="C1432" s="2">
        <v>0</v>
      </c>
      <c r="D1432" s="2">
        <v>0</v>
      </c>
      <c r="E1432" s="3" t="str">
        <f t="shared" si="88"/>
        <v/>
      </c>
      <c r="F1432" s="2">
        <v>0.44800000000000001</v>
      </c>
      <c r="G1432" s="2">
        <v>56.45382</v>
      </c>
      <c r="H1432" s="3">
        <f t="shared" si="89"/>
        <v>125.01299107142857</v>
      </c>
      <c r="I1432" s="2">
        <v>24.42605</v>
      </c>
      <c r="J1432" s="3">
        <f t="shared" si="90"/>
        <v>1.3112136428116705</v>
      </c>
      <c r="K1432" s="2">
        <v>441.31371000000001</v>
      </c>
      <c r="L1432" s="2">
        <v>727.00499000000002</v>
      </c>
      <c r="M1432" s="3">
        <f t="shared" si="91"/>
        <v>0.64736552145638071</v>
      </c>
    </row>
    <row r="1433" spans="1:13" x14ac:dyDescent="0.2">
      <c r="A1433" s="1" t="s">
        <v>7</v>
      </c>
      <c r="B1433" s="1" t="s">
        <v>47</v>
      </c>
      <c r="C1433" s="2">
        <v>0</v>
      </c>
      <c r="D1433" s="2">
        <v>0</v>
      </c>
      <c r="E1433" s="3" t="str">
        <f t="shared" si="88"/>
        <v/>
      </c>
      <c r="F1433" s="2">
        <v>1002.0332100000001</v>
      </c>
      <c r="G1433" s="2">
        <v>656.36122</v>
      </c>
      <c r="H1433" s="3">
        <f t="shared" si="89"/>
        <v>-0.34497059234194449</v>
      </c>
      <c r="I1433" s="2">
        <v>879.14353000000006</v>
      </c>
      <c r="J1433" s="3">
        <f t="shared" si="90"/>
        <v>-0.25340834846387372</v>
      </c>
      <c r="K1433" s="2">
        <v>11172.09186</v>
      </c>
      <c r="L1433" s="2">
        <v>9914.9734900000003</v>
      </c>
      <c r="M1433" s="3">
        <f t="shared" si="91"/>
        <v>-0.11252309645796277</v>
      </c>
    </row>
    <row r="1434" spans="1:13" x14ac:dyDescent="0.2">
      <c r="A1434" s="1" t="s">
        <v>6</v>
      </c>
      <c r="B1434" s="1" t="s">
        <v>47</v>
      </c>
      <c r="C1434" s="2">
        <v>0</v>
      </c>
      <c r="D1434" s="2">
        <v>0</v>
      </c>
      <c r="E1434" s="3" t="str">
        <f t="shared" si="88"/>
        <v/>
      </c>
      <c r="F1434" s="2">
        <v>0</v>
      </c>
      <c r="G1434" s="2">
        <v>0</v>
      </c>
      <c r="H1434" s="3" t="str">
        <f t="shared" si="89"/>
        <v/>
      </c>
      <c r="I1434" s="2">
        <v>0</v>
      </c>
      <c r="J1434" s="3" t="str">
        <f t="shared" si="90"/>
        <v/>
      </c>
      <c r="K1434" s="2">
        <v>0.69203000000000003</v>
      </c>
      <c r="L1434" s="2">
        <v>17.459969999999998</v>
      </c>
      <c r="M1434" s="3">
        <f t="shared" si="91"/>
        <v>24.230076730777565</v>
      </c>
    </row>
    <row r="1435" spans="1:13" x14ac:dyDescent="0.2">
      <c r="A1435" s="1" t="s">
        <v>4</v>
      </c>
      <c r="B1435" s="1" t="s">
        <v>47</v>
      </c>
      <c r="C1435" s="2">
        <v>0</v>
      </c>
      <c r="D1435" s="2">
        <v>0</v>
      </c>
      <c r="E1435" s="3" t="str">
        <f t="shared" si="88"/>
        <v/>
      </c>
      <c r="F1435" s="2">
        <v>1291.1361999999999</v>
      </c>
      <c r="G1435" s="2">
        <v>1323.3200400000001</v>
      </c>
      <c r="H1435" s="3">
        <f t="shared" si="89"/>
        <v>2.4926758307915353E-2</v>
      </c>
      <c r="I1435" s="2">
        <v>1066.35112</v>
      </c>
      <c r="J1435" s="3">
        <f t="shared" si="90"/>
        <v>0.24097965030505142</v>
      </c>
      <c r="K1435" s="2">
        <v>12741.206260000001</v>
      </c>
      <c r="L1435" s="2">
        <v>14447.482110000001</v>
      </c>
      <c r="M1435" s="3">
        <f t="shared" si="91"/>
        <v>0.1339179207353951</v>
      </c>
    </row>
    <row r="1436" spans="1:13" x14ac:dyDescent="0.2">
      <c r="A1436" s="1" t="s">
        <v>3</v>
      </c>
      <c r="B1436" s="1" t="s">
        <v>47</v>
      </c>
      <c r="C1436" s="2">
        <v>0</v>
      </c>
      <c r="D1436" s="2">
        <v>0</v>
      </c>
      <c r="E1436" s="3" t="str">
        <f t="shared" si="88"/>
        <v/>
      </c>
      <c r="F1436" s="2">
        <v>115</v>
      </c>
      <c r="G1436" s="2">
        <v>51.25</v>
      </c>
      <c r="H1436" s="3">
        <f t="shared" si="89"/>
        <v>-0.55434782608695654</v>
      </c>
      <c r="I1436" s="2">
        <v>15.875</v>
      </c>
      <c r="J1436" s="3">
        <f t="shared" si="90"/>
        <v>2.2283464566929134</v>
      </c>
      <c r="K1436" s="2">
        <v>2525.7775000000001</v>
      </c>
      <c r="L1436" s="2">
        <v>184.38499999999999</v>
      </c>
      <c r="M1436" s="3">
        <f t="shared" si="91"/>
        <v>-0.92699871623688157</v>
      </c>
    </row>
    <row r="1437" spans="1:13" x14ac:dyDescent="0.2">
      <c r="A1437" s="1" t="s">
        <v>27</v>
      </c>
      <c r="B1437" s="1" t="s">
        <v>47</v>
      </c>
      <c r="C1437" s="2">
        <v>0</v>
      </c>
      <c r="D1437" s="2">
        <v>0</v>
      </c>
      <c r="E1437" s="3" t="str">
        <f t="shared" si="88"/>
        <v/>
      </c>
      <c r="F1437" s="2">
        <v>0</v>
      </c>
      <c r="G1437" s="2">
        <v>0</v>
      </c>
      <c r="H1437" s="3" t="str">
        <f t="shared" si="89"/>
        <v/>
      </c>
      <c r="I1437" s="2">
        <v>0</v>
      </c>
      <c r="J1437" s="3" t="str">
        <f t="shared" si="90"/>
        <v/>
      </c>
      <c r="K1437" s="2">
        <v>118.88</v>
      </c>
      <c r="L1437" s="2">
        <v>72.900000000000006</v>
      </c>
      <c r="M1437" s="3">
        <f t="shared" si="91"/>
        <v>-0.38677658142664861</v>
      </c>
    </row>
    <row r="1438" spans="1:13" x14ac:dyDescent="0.2">
      <c r="A1438" s="1" t="s">
        <v>2</v>
      </c>
      <c r="B1438" s="1" t="s">
        <v>47</v>
      </c>
      <c r="C1438" s="2">
        <v>0</v>
      </c>
      <c r="D1438" s="2">
        <v>0</v>
      </c>
      <c r="E1438" s="3" t="str">
        <f t="shared" si="88"/>
        <v/>
      </c>
      <c r="F1438" s="2">
        <v>266.37540000000001</v>
      </c>
      <c r="G1438" s="2">
        <v>0</v>
      </c>
      <c r="H1438" s="3">
        <f t="shared" si="89"/>
        <v>-1</v>
      </c>
      <c r="I1438" s="2">
        <v>306.39303999999998</v>
      </c>
      <c r="J1438" s="3">
        <f t="shared" si="90"/>
        <v>-1</v>
      </c>
      <c r="K1438" s="2">
        <v>1833.3463899999999</v>
      </c>
      <c r="L1438" s="2">
        <v>1175.52565</v>
      </c>
      <c r="M1438" s="3">
        <f t="shared" si="91"/>
        <v>-0.35880875735654072</v>
      </c>
    </row>
    <row r="1439" spans="1:13" x14ac:dyDescent="0.2">
      <c r="A1439" s="1" t="s">
        <v>26</v>
      </c>
      <c r="B1439" s="1" t="s">
        <v>47</v>
      </c>
      <c r="C1439" s="2">
        <v>9.0503400000000003</v>
      </c>
      <c r="D1439" s="2">
        <v>0</v>
      </c>
      <c r="E1439" s="3">
        <f t="shared" si="88"/>
        <v>-1</v>
      </c>
      <c r="F1439" s="2">
        <v>682.07005000000004</v>
      </c>
      <c r="G1439" s="2">
        <v>985.17575999999997</v>
      </c>
      <c r="H1439" s="3">
        <f t="shared" si="89"/>
        <v>0.44439088037951513</v>
      </c>
      <c r="I1439" s="2">
        <v>577.79439000000002</v>
      </c>
      <c r="J1439" s="3">
        <f t="shared" si="90"/>
        <v>0.70506286847125654</v>
      </c>
      <c r="K1439" s="2">
        <v>7348.8677100000004</v>
      </c>
      <c r="L1439" s="2">
        <v>7207.1893099999998</v>
      </c>
      <c r="M1439" s="3">
        <f t="shared" si="91"/>
        <v>-1.927894276926656E-2</v>
      </c>
    </row>
    <row r="1440" spans="1:13" x14ac:dyDescent="0.2">
      <c r="A1440" s="6" t="s">
        <v>0</v>
      </c>
      <c r="B1440" s="6" t="s">
        <v>47</v>
      </c>
      <c r="C1440" s="5">
        <v>9.0503400000000003</v>
      </c>
      <c r="D1440" s="5">
        <v>0</v>
      </c>
      <c r="E1440" s="4">
        <f t="shared" si="88"/>
        <v>-1</v>
      </c>
      <c r="F1440" s="5">
        <v>5036.8543900000004</v>
      </c>
      <c r="G1440" s="5">
        <v>5138.2389999999996</v>
      </c>
      <c r="H1440" s="4">
        <f t="shared" si="89"/>
        <v>2.0128556863046265E-2</v>
      </c>
      <c r="I1440" s="5">
        <v>4718.0138399999996</v>
      </c>
      <c r="J1440" s="4">
        <f t="shared" si="90"/>
        <v>8.9068233848165201E-2</v>
      </c>
      <c r="K1440" s="5">
        <v>57825.860390000002</v>
      </c>
      <c r="L1440" s="5">
        <v>59017.526149999998</v>
      </c>
      <c r="M1440" s="4">
        <f t="shared" si="91"/>
        <v>2.0607834487250898E-2</v>
      </c>
    </row>
    <row r="1441" spans="1:13" x14ac:dyDescent="0.2">
      <c r="A1441" s="1" t="s">
        <v>22</v>
      </c>
      <c r="B1441" s="1" t="s">
        <v>46</v>
      </c>
      <c r="C1441" s="2">
        <v>0</v>
      </c>
      <c r="D1441" s="2">
        <v>0</v>
      </c>
      <c r="E1441" s="3" t="str">
        <f t="shared" si="88"/>
        <v/>
      </c>
      <c r="F1441" s="2">
        <v>5.9222099999999998</v>
      </c>
      <c r="G1441" s="2">
        <v>2.4877500000000001</v>
      </c>
      <c r="H1441" s="3">
        <f t="shared" si="89"/>
        <v>-0.57992877658846953</v>
      </c>
      <c r="I1441" s="2">
        <v>15.72824</v>
      </c>
      <c r="J1441" s="3">
        <f t="shared" si="90"/>
        <v>-0.84182909212982504</v>
      </c>
      <c r="K1441" s="2">
        <v>352.71156000000002</v>
      </c>
      <c r="L1441" s="2">
        <v>322.19965000000002</v>
      </c>
      <c r="M1441" s="3">
        <f t="shared" si="91"/>
        <v>-8.6506691189820906E-2</v>
      </c>
    </row>
    <row r="1442" spans="1:13" x14ac:dyDescent="0.2">
      <c r="A1442" s="1" t="s">
        <v>21</v>
      </c>
      <c r="B1442" s="1" t="s">
        <v>46</v>
      </c>
      <c r="C1442" s="2">
        <v>0</v>
      </c>
      <c r="D1442" s="2">
        <v>0</v>
      </c>
      <c r="E1442" s="3" t="str">
        <f t="shared" si="88"/>
        <v/>
      </c>
      <c r="F1442" s="2">
        <v>391.25981000000002</v>
      </c>
      <c r="G1442" s="2">
        <v>89.692229999999995</v>
      </c>
      <c r="H1442" s="3">
        <f t="shared" si="89"/>
        <v>-0.77076043154036189</v>
      </c>
      <c r="I1442" s="2">
        <v>189.20098999999999</v>
      </c>
      <c r="J1442" s="3">
        <f t="shared" si="90"/>
        <v>-0.52594206827353274</v>
      </c>
      <c r="K1442" s="2">
        <v>4259.3654699999997</v>
      </c>
      <c r="L1442" s="2">
        <v>1708.8616999999999</v>
      </c>
      <c r="M1442" s="3">
        <f t="shared" si="91"/>
        <v>-0.59879899669656655</v>
      </c>
    </row>
    <row r="1443" spans="1:13" x14ac:dyDescent="0.2">
      <c r="A1443" s="1" t="s">
        <v>20</v>
      </c>
      <c r="B1443" s="1" t="s">
        <v>46</v>
      </c>
      <c r="C1443" s="2">
        <v>0</v>
      </c>
      <c r="D1443" s="2">
        <v>0</v>
      </c>
      <c r="E1443" s="3" t="str">
        <f t="shared" si="88"/>
        <v/>
      </c>
      <c r="F1443" s="2">
        <v>311.46661</v>
      </c>
      <c r="G1443" s="2">
        <v>8.7497100000000003</v>
      </c>
      <c r="H1443" s="3">
        <f t="shared" si="89"/>
        <v>-0.97190803213224042</v>
      </c>
      <c r="I1443" s="2">
        <v>4.3568199999999999</v>
      </c>
      <c r="J1443" s="3">
        <f t="shared" si="90"/>
        <v>1.0082789741141478</v>
      </c>
      <c r="K1443" s="2">
        <v>569.12613999999996</v>
      </c>
      <c r="L1443" s="2">
        <v>507.55516</v>
      </c>
      <c r="M1443" s="3">
        <f t="shared" si="91"/>
        <v>-0.1081851204374481</v>
      </c>
    </row>
    <row r="1444" spans="1:13" x14ac:dyDescent="0.2">
      <c r="A1444" s="1" t="s">
        <v>19</v>
      </c>
      <c r="B1444" s="1" t="s">
        <v>46</v>
      </c>
      <c r="C1444" s="2">
        <v>0</v>
      </c>
      <c r="D1444" s="2">
        <v>0</v>
      </c>
      <c r="E1444" s="3" t="str">
        <f t="shared" si="88"/>
        <v/>
      </c>
      <c r="F1444" s="2">
        <v>228.31086999999999</v>
      </c>
      <c r="G1444" s="2">
        <v>10.931469999999999</v>
      </c>
      <c r="H1444" s="3">
        <f t="shared" si="89"/>
        <v>-0.95212023851514382</v>
      </c>
      <c r="I1444" s="2">
        <v>10.685040000000001</v>
      </c>
      <c r="J1444" s="3">
        <f t="shared" si="90"/>
        <v>2.3063086333789951E-2</v>
      </c>
      <c r="K1444" s="2">
        <v>534.75950999999998</v>
      </c>
      <c r="L1444" s="2">
        <v>228.34513999999999</v>
      </c>
      <c r="M1444" s="3">
        <f t="shared" si="91"/>
        <v>-0.57299470934140095</v>
      </c>
    </row>
    <row r="1445" spans="1:13" x14ac:dyDescent="0.2">
      <c r="A1445" s="1" t="s">
        <v>18</v>
      </c>
      <c r="B1445" s="1" t="s">
        <v>46</v>
      </c>
      <c r="C1445" s="2">
        <v>0</v>
      </c>
      <c r="D1445" s="2">
        <v>0</v>
      </c>
      <c r="E1445" s="3" t="str">
        <f t="shared" si="88"/>
        <v/>
      </c>
      <c r="F1445" s="2">
        <v>3.4560399999999998</v>
      </c>
      <c r="G1445" s="2">
        <v>2.5510100000000002</v>
      </c>
      <c r="H1445" s="3">
        <f t="shared" si="89"/>
        <v>-0.26186907558940276</v>
      </c>
      <c r="I1445" s="2">
        <v>0</v>
      </c>
      <c r="J1445" s="3" t="str">
        <f t="shared" si="90"/>
        <v/>
      </c>
      <c r="K1445" s="2">
        <v>17.81869</v>
      </c>
      <c r="L1445" s="2">
        <v>11.977349999999999</v>
      </c>
      <c r="M1445" s="3">
        <f t="shared" si="91"/>
        <v>-0.32782095653496413</v>
      </c>
    </row>
    <row r="1446" spans="1:13" x14ac:dyDescent="0.2">
      <c r="A1446" s="1" t="s">
        <v>17</v>
      </c>
      <c r="B1446" s="1" t="s">
        <v>46</v>
      </c>
      <c r="C1446" s="2">
        <v>0</v>
      </c>
      <c r="D1446" s="2">
        <v>0</v>
      </c>
      <c r="E1446" s="3" t="str">
        <f t="shared" si="88"/>
        <v/>
      </c>
      <c r="F1446" s="2">
        <v>15.00347</v>
      </c>
      <c r="G1446" s="2">
        <v>0.71575</v>
      </c>
      <c r="H1446" s="3">
        <f t="shared" si="89"/>
        <v>-0.9522943692359167</v>
      </c>
      <c r="I1446" s="2">
        <v>11.335900000000001</v>
      </c>
      <c r="J1446" s="3">
        <f t="shared" si="90"/>
        <v>-0.93685988761368755</v>
      </c>
      <c r="K1446" s="2">
        <v>577.07102999999995</v>
      </c>
      <c r="L1446" s="2">
        <v>287.17991000000001</v>
      </c>
      <c r="M1446" s="3">
        <f t="shared" si="91"/>
        <v>-0.50234911289863216</v>
      </c>
    </row>
    <row r="1447" spans="1:13" x14ac:dyDescent="0.2">
      <c r="A1447" s="1" t="s">
        <v>16</v>
      </c>
      <c r="B1447" s="1" t="s">
        <v>46</v>
      </c>
      <c r="C1447" s="2">
        <v>0</v>
      </c>
      <c r="D1447" s="2">
        <v>0</v>
      </c>
      <c r="E1447" s="3" t="str">
        <f t="shared" si="88"/>
        <v/>
      </c>
      <c r="F1447" s="2">
        <v>12682.76179</v>
      </c>
      <c r="G1447" s="2">
        <v>12741.369259999999</v>
      </c>
      <c r="H1447" s="3">
        <f t="shared" si="89"/>
        <v>4.6210337283327796E-3</v>
      </c>
      <c r="I1447" s="2">
        <v>22213.39529</v>
      </c>
      <c r="J1447" s="3">
        <f t="shared" si="90"/>
        <v>-0.4264105467147612</v>
      </c>
      <c r="K1447" s="2">
        <v>122680.52194000001</v>
      </c>
      <c r="L1447" s="2">
        <v>178651.94458000001</v>
      </c>
      <c r="M1447" s="3">
        <f t="shared" si="91"/>
        <v>0.45623723925281512</v>
      </c>
    </row>
    <row r="1448" spans="1:13" x14ac:dyDescent="0.2">
      <c r="A1448" s="1" t="s">
        <v>15</v>
      </c>
      <c r="B1448" s="1" t="s">
        <v>46</v>
      </c>
      <c r="C1448" s="2">
        <v>0</v>
      </c>
      <c r="D1448" s="2">
        <v>0</v>
      </c>
      <c r="E1448" s="3" t="str">
        <f t="shared" si="88"/>
        <v/>
      </c>
      <c r="F1448" s="2">
        <v>0</v>
      </c>
      <c r="G1448" s="2">
        <v>0</v>
      </c>
      <c r="H1448" s="3" t="str">
        <f t="shared" si="89"/>
        <v/>
      </c>
      <c r="I1448" s="2">
        <v>0</v>
      </c>
      <c r="J1448" s="3" t="str">
        <f t="shared" si="90"/>
        <v/>
      </c>
      <c r="K1448" s="2">
        <v>1.24</v>
      </c>
      <c r="L1448" s="2">
        <v>0</v>
      </c>
      <c r="M1448" s="3">
        <f t="shared" si="91"/>
        <v>-1</v>
      </c>
    </row>
    <row r="1449" spans="1:13" x14ac:dyDescent="0.2">
      <c r="A1449" s="1" t="s">
        <v>14</v>
      </c>
      <c r="B1449" s="1" t="s">
        <v>46</v>
      </c>
      <c r="C1449" s="2">
        <v>0</v>
      </c>
      <c r="D1449" s="2">
        <v>0</v>
      </c>
      <c r="E1449" s="3" t="str">
        <f t="shared" si="88"/>
        <v/>
      </c>
      <c r="F1449" s="2">
        <v>0</v>
      </c>
      <c r="G1449" s="2">
        <v>0</v>
      </c>
      <c r="H1449" s="3" t="str">
        <f t="shared" si="89"/>
        <v/>
      </c>
      <c r="I1449" s="2">
        <v>0</v>
      </c>
      <c r="J1449" s="3" t="str">
        <f t="shared" si="90"/>
        <v/>
      </c>
      <c r="K1449" s="2">
        <v>3.6174200000000001</v>
      </c>
      <c r="L1449" s="2">
        <v>8.4933399999999999</v>
      </c>
      <c r="M1449" s="3">
        <f t="shared" si="91"/>
        <v>1.3478998844480321</v>
      </c>
    </row>
    <row r="1450" spans="1:13" x14ac:dyDescent="0.2">
      <c r="A1450" s="1" t="s">
        <v>13</v>
      </c>
      <c r="B1450" s="1" t="s">
        <v>46</v>
      </c>
      <c r="C1450" s="2">
        <v>0</v>
      </c>
      <c r="D1450" s="2">
        <v>0</v>
      </c>
      <c r="E1450" s="3" t="str">
        <f t="shared" si="88"/>
        <v/>
      </c>
      <c r="F1450" s="2">
        <v>19.028400000000001</v>
      </c>
      <c r="G1450" s="2">
        <v>43.31324</v>
      </c>
      <c r="H1450" s="3">
        <f t="shared" si="89"/>
        <v>1.2762418280044563</v>
      </c>
      <c r="I1450" s="2">
        <v>110.18281</v>
      </c>
      <c r="J1450" s="3">
        <f t="shared" si="90"/>
        <v>-0.60689657488314197</v>
      </c>
      <c r="K1450" s="2">
        <v>1417.77415</v>
      </c>
      <c r="L1450" s="2">
        <v>2802.3297200000002</v>
      </c>
      <c r="M1450" s="3">
        <f t="shared" si="91"/>
        <v>0.97656990713224689</v>
      </c>
    </row>
    <row r="1451" spans="1:13" x14ac:dyDescent="0.2">
      <c r="A1451" s="1" t="s">
        <v>12</v>
      </c>
      <c r="B1451" s="1" t="s">
        <v>46</v>
      </c>
      <c r="C1451" s="2">
        <v>0</v>
      </c>
      <c r="D1451" s="2">
        <v>0</v>
      </c>
      <c r="E1451" s="3" t="str">
        <f t="shared" si="88"/>
        <v/>
      </c>
      <c r="F1451" s="2">
        <v>255.83929000000001</v>
      </c>
      <c r="G1451" s="2">
        <v>241.77588</v>
      </c>
      <c r="H1451" s="3">
        <f t="shared" si="89"/>
        <v>-5.496970383243327E-2</v>
      </c>
      <c r="I1451" s="2">
        <v>305.41827000000001</v>
      </c>
      <c r="J1451" s="3">
        <f t="shared" si="90"/>
        <v>-0.20837780922536164</v>
      </c>
      <c r="K1451" s="2">
        <v>2022.8494800000001</v>
      </c>
      <c r="L1451" s="2">
        <v>2446.2696099999998</v>
      </c>
      <c r="M1451" s="3">
        <f t="shared" si="91"/>
        <v>0.20931865380314885</v>
      </c>
    </row>
    <row r="1452" spans="1:13" x14ac:dyDescent="0.2">
      <c r="A1452" s="1" t="s">
        <v>11</v>
      </c>
      <c r="B1452" s="1" t="s">
        <v>46</v>
      </c>
      <c r="C1452" s="2">
        <v>0</v>
      </c>
      <c r="D1452" s="2">
        <v>0</v>
      </c>
      <c r="E1452" s="3" t="str">
        <f t="shared" si="88"/>
        <v/>
      </c>
      <c r="F1452" s="2">
        <v>11.04121</v>
      </c>
      <c r="G1452" s="2">
        <v>48.5959</v>
      </c>
      <c r="H1452" s="3">
        <f t="shared" si="89"/>
        <v>3.4013201451652497</v>
      </c>
      <c r="I1452" s="2">
        <v>22.475519999999999</v>
      </c>
      <c r="J1452" s="3">
        <f t="shared" si="90"/>
        <v>1.1621702189760237</v>
      </c>
      <c r="K1452" s="2">
        <v>355.78573</v>
      </c>
      <c r="L1452" s="2">
        <v>471.51387</v>
      </c>
      <c r="M1452" s="3">
        <f t="shared" si="91"/>
        <v>0.32527482201155178</v>
      </c>
    </row>
    <row r="1453" spans="1:13" x14ac:dyDescent="0.2">
      <c r="A1453" s="1" t="s">
        <v>10</v>
      </c>
      <c r="B1453" s="1" t="s">
        <v>46</v>
      </c>
      <c r="C1453" s="2">
        <v>0</v>
      </c>
      <c r="D1453" s="2">
        <v>0</v>
      </c>
      <c r="E1453" s="3" t="str">
        <f t="shared" si="88"/>
        <v/>
      </c>
      <c r="F1453" s="2">
        <v>664.18232999999998</v>
      </c>
      <c r="G1453" s="2">
        <v>788.73659999999995</v>
      </c>
      <c r="H1453" s="3">
        <f t="shared" si="89"/>
        <v>0.18753023736720009</v>
      </c>
      <c r="I1453" s="2">
        <v>482.84458000000001</v>
      </c>
      <c r="J1453" s="3">
        <f t="shared" si="90"/>
        <v>0.63352066621520309</v>
      </c>
      <c r="K1453" s="2">
        <v>6449.4698399999997</v>
      </c>
      <c r="L1453" s="2">
        <v>7354.47631</v>
      </c>
      <c r="M1453" s="3">
        <f t="shared" si="91"/>
        <v>0.14032261448640249</v>
      </c>
    </row>
    <row r="1454" spans="1:13" x14ac:dyDescent="0.2">
      <c r="A1454" s="1" t="s">
        <v>28</v>
      </c>
      <c r="B1454" s="1" t="s">
        <v>46</v>
      </c>
      <c r="C1454" s="2">
        <v>0</v>
      </c>
      <c r="D1454" s="2">
        <v>0</v>
      </c>
      <c r="E1454" s="3" t="str">
        <f t="shared" si="88"/>
        <v/>
      </c>
      <c r="F1454" s="2">
        <v>4.2191799999999997</v>
      </c>
      <c r="G1454" s="2">
        <v>0.46</v>
      </c>
      <c r="H1454" s="3">
        <f t="shared" si="89"/>
        <v>-0.8909740755312644</v>
      </c>
      <c r="I1454" s="2">
        <v>0.52859999999999996</v>
      </c>
      <c r="J1454" s="3">
        <f t="shared" si="90"/>
        <v>-0.12977676882330669</v>
      </c>
      <c r="K1454" s="2">
        <v>104.01349</v>
      </c>
      <c r="L1454" s="2">
        <v>84.706140000000005</v>
      </c>
      <c r="M1454" s="3">
        <f t="shared" si="91"/>
        <v>-0.18562351864166848</v>
      </c>
    </row>
    <row r="1455" spans="1:13" x14ac:dyDescent="0.2">
      <c r="A1455" s="1" t="s">
        <v>9</v>
      </c>
      <c r="B1455" s="1" t="s">
        <v>46</v>
      </c>
      <c r="C1455" s="2">
        <v>0</v>
      </c>
      <c r="D1455" s="2">
        <v>0</v>
      </c>
      <c r="E1455" s="3" t="str">
        <f t="shared" si="88"/>
        <v/>
      </c>
      <c r="F1455" s="2">
        <v>894.56322999999998</v>
      </c>
      <c r="G1455" s="2">
        <v>1422.81288</v>
      </c>
      <c r="H1455" s="3">
        <f t="shared" si="89"/>
        <v>0.59051124871296135</v>
      </c>
      <c r="I1455" s="2">
        <v>1695.10448</v>
      </c>
      <c r="J1455" s="3">
        <f t="shared" si="90"/>
        <v>-0.16063411029389763</v>
      </c>
      <c r="K1455" s="2">
        <v>14430.50963</v>
      </c>
      <c r="L1455" s="2">
        <v>17450.837670000001</v>
      </c>
      <c r="M1455" s="3">
        <f t="shared" si="91"/>
        <v>0.20930155049555244</v>
      </c>
    </row>
    <row r="1456" spans="1:13" x14ac:dyDescent="0.2">
      <c r="A1456" s="1" t="s">
        <v>8</v>
      </c>
      <c r="B1456" s="1" t="s">
        <v>46</v>
      </c>
      <c r="C1456" s="2">
        <v>0</v>
      </c>
      <c r="D1456" s="2">
        <v>0</v>
      </c>
      <c r="E1456" s="3" t="str">
        <f t="shared" si="88"/>
        <v/>
      </c>
      <c r="F1456" s="2">
        <v>129.76826</v>
      </c>
      <c r="G1456" s="2">
        <v>193.70075</v>
      </c>
      <c r="H1456" s="3">
        <f t="shared" si="89"/>
        <v>0.49266661971116821</v>
      </c>
      <c r="I1456" s="2">
        <v>272.76229999999998</v>
      </c>
      <c r="J1456" s="3">
        <f t="shared" si="90"/>
        <v>-0.28985512294037696</v>
      </c>
      <c r="K1456" s="2">
        <v>1730.48487</v>
      </c>
      <c r="L1456" s="2">
        <v>2768.9210600000001</v>
      </c>
      <c r="M1456" s="3">
        <f t="shared" si="91"/>
        <v>0.60008394641439433</v>
      </c>
    </row>
    <row r="1457" spans="1:13" x14ac:dyDescent="0.2">
      <c r="A1457" s="1" t="s">
        <v>7</v>
      </c>
      <c r="B1457" s="1" t="s">
        <v>46</v>
      </c>
      <c r="C1457" s="2">
        <v>0</v>
      </c>
      <c r="D1457" s="2">
        <v>0</v>
      </c>
      <c r="E1457" s="3" t="str">
        <f t="shared" si="88"/>
        <v/>
      </c>
      <c r="F1457" s="2">
        <v>104.37553</v>
      </c>
      <c r="G1457" s="2">
        <v>58.170540000000003</v>
      </c>
      <c r="H1457" s="3">
        <f t="shared" si="89"/>
        <v>-0.44268029106055795</v>
      </c>
      <c r="I1457" s="2">
        <v>83.457179999999994</v>
      </c>
      <c r="J1457" s="3">
        <f t="shared" si="90"/>
        <v>-0.30298938928921382</v>
      </c>
      <c r="K1457" s="2">
        <v>1437.4853800000001</v>
      </c>
      <c r="L1457" s="2">
        <v>1013.25422</v>
      </c>
      <c r="M1457" s="3">
        <f t="shared" si="91"/>
        <v>-0.29512033019772344</v>
      </c>
    </row>
    <row r="1458" spans="1:13" x14ac:dyDescent="0.2">
      <c r="A1458" s="1" t="s">
        <v>6</v>
      </c>
      <c r="B1458" s="1" t="s">
        <v>46</v>
      </c>
      <c r="C1458" s="2">
        <v>0</v>
      </c>
      <c r="D1458" s="2">
        <v>0</v>
      </c>
      <c r="E1458" s="3" t="str">
        <f t="shared" si="88"/>
        <v/>
      </c>
      <c r="F1458" s="2">
        <v>773.34164999999996</v>
      </c>
      <c r="G1458" s="2">
        <v>1956.5287699999999</v>
      </c>
      <c r="H1458" s="3">
        <f t="shared" si="89"/>
        <v>1.5299668910888222</v>
      </c>
      <c r="I1458" s="2">
        <v>1733.7091</v>
      </c>
      <c r="J1458" s="3">
        <f t="shared" si="90"/>
        <v>0.12852194754010338</v>
      </c>
      <c r="K1458" s="2">
        <v>13612.59102</v>
      </c>
      <c r="L1458" s="2">
        <v>16913.362529999999</v>
      </c>
      <c r="M1458" s="3">
        <f t="shared" si="91"/>
        <v>0.24247929767010645</v>
      </c>
    </row>
    <row r="1459" spans="1:13" x14ac:dyDescent="0.2">
      <c r="A1459" s="1" t="s">
        <v>5</v>
      </c>
      <c r="B1459" s="1" t="s">
        <v>46</v>
      </c>
      <c r="C1459" s="2">
        <v>0</v>
      </c>
      <c r="D1459" s="2">
        <v>0</v>
      </c>
      <c r="E1459" s="3" t="str">
        <f t="shared" si="88"/>
        <v/>
      </c>
      <c r="F1459" s="2">
        <v>0</v>
      </c>
      <c r="G1459" s="2">
        <v>0</v>
      </c>
      <c r="H1459" s="3" t="str">
        <f t="shared" si="89"/>
        <v/>
      </c>
      <c r="I1459" s="2">
        <v>0</v>
      </c>
      <c r="J1459" s="3" t="str">
        <f t="shared" si="90"/>
        <v/>
      </c>
      <c r="K1459" s="2">
        <v>0</v>
      </c>
      <c r="L1459" s="2">
        <v>7.1000000000000004E-3</v>
      </c>
      <c r="M1459" s="3" t="str">
        <f t="shared" si="91"/>
        <v/>
      </c>
    </row>
    <row r="1460" spans="1:13" x14ac:dyDescent="0.2">
      <c r="A1460" s="1" t="s">
        <v>4</v>
      </c>
      <c r="B1460" s="1" t="s">
        <v>46</v>
      </c>
      <c r="C1460" s="2">
        <v>0</v>
      </c>
      <c r="D1460" s="2">
        <v>0</v>
      </c>
      <c r="E1460" s="3" t="str">
        <f t="shared" si="88"/>
        <v/>
      </c>
      <c r="F1460" s="2">
        <v>72.400000000000006</v>
      </c>
      <c r="G1460" s="2">
        <v>0.12798000000000001</v>
      </c>
      <c r="H1460" s="3">
        <f t="shared" si="89"/>
        <v>-0.99823232044198895</v>
      </c>
      <c r="I1460" s="2">
        <v>13.847099999999999</v>
      </c>
      <c r="J1460" s="3">
        <f t="shared" si="90"/>
        <v>-0.99075763156184327</v>
      </c>
      <c r="K1460" s="2">
        <v>163.03612000000001</v>
      </c>
      <c r="L1460" s="2">
        <v>266.83103</v>
      </c>
      <c r="M1460" s="3">
        <f t="shared" si="91"/>
        <v>0.63663751320872941</v>
      </c>
    </row>
    <row r="1461" spans="1:13" x14ac:dyDescent="0.2">
      <c r="A1461" s="1" t="s">
        <v>24</v>
      </c>
      <c r="B1461" s="1" t="s">
        <v>46</v>
      </c>
      <c r="C1461" s="2">
        <v>0</v>
      </c>
      <c r="D1461" s="2">
        <v>0</v>
      </c>
      <c r="E1461" s="3" t="str">
        <f t="shared" si="88"/>
        <v/>
      </c>
      <c r="F1461" s="2">
        <v>0</v>
      </c>
      <c r="G1461" s="2">
        <v>0</v>
      </c>
      <c r="H1461" s="3" t="str">
        <f t="shared" si="89"/>
        <v/>
      </c>
      <c r="I1461" s="2">
        <v>0</v>
      </c>
      <c r="J1461" s="3" t="str">
        <f t="shared" si="90"/>
        <v/>
      </c>
      <c r="K1461" s="2">
        <v>0</v>
      </c>
      <c r="L1461" s="2">
        <v>15.25</v>
      </c>
      <c r="M1461" s="3" t="str">
        <f t="shared" si="91"/>
        <v/>
      </c>
    </row>
    <row r="1462" spans="1:13" x14ac:dyDescent="0.2">
      <c r="A1462" s="1" t="s">
        <v>3</v>
      </c>
      <c r="B1462" s="1" t="s">
        <v>46</v>
      </c>
      <c r="C1462" s="2">
        <v>0</v>
      </c>
      <c r="D1462" s="2">
        <v>0</v>
      </c>
      <c r="E1462" s="3" t="str">
        <f t="shared" si="88"/>
        <v/>
      </c>
      <c r="F1462" s="2">
        <v>180.15308999999999</v>
      </c>
      <c r="G1462" s="2">
        <v>455.38961999999998</v>
      </c>
      <c r="H1462" s="3">
        <f t="shared" si="89"/>
        <v>1.5277924458581311</v>
      </c>
      <c r="I1462" s="2">
        <v>120.70014999999999</v>
      </c>
      <c r="J1462" s="3">
        <f t="shared" si="90"/>
        <v>2.7729001993783768</v>
      </c>
      <c r="K1462" s="2">
        <v>938.27090999999996</v>
      </c>
      <c r="L1462" s="2">
        <v>1481.3462500000001</v>
      </c>
      <c r="M1462" s="3">
        <f t="shared" si="91"/>
        <v>0.57880440948552914</v>
      </c>
    </row>
    <row r="1463" spans="1:13" x14ac:dyDescent="0.2">
      <c r="A1463" s="1" t="s">
        <v>27</v>
      </c>
      <c r="B1463" s="1" t="s">
        <v>46</v>
      </c>
      <c r="C1463" s="2">
        <v>0</v>
      </c>
      <c r="D1463" s="2">
        <v>0</v>
      </c>
      <c r="E1463" s="3" t="str">
        <f t="shared" si="88"/>
        <v/>
      </c>
      <c r="F1463" s="2">
        <v>0</v>
      </c>
      <c r="G1463" s="2">
        <v>11.336</v>
      </c>
      <c r="H1463" s="3" t="str">
        <f t="shared" si="89"/>
        <v/>
      </c>
      <c r="I1463" s="2">
        <v>0</v>
      </c>
      <c r="J1463" s="3" t="str">
        <f t="shared" si="90"/>
        <v/>
      </c>
      <c r="K1463" s="2">
        <v>69.646100000000004</v>
      </c>
      <c r="L1463" s="2">
        <v>35.936</v>
      </c>
      <c r="M1463" s="3">
        <f t="shared" si="91"/>
        <v>-0.48401992358509671</v>
      </c>
    </row>
    <row r="1464" spans="1:13" x14ac:dyDescent="0.2">
      <c r="A1464" s="1" t="s">
        <v>2</v>
      </c>
      <c r="B1464" s="1" t="s">
        <v>46</v>
      </c>
      <c r="C1464" s="2">
        <v>0</v>
      </c>
      <c r="D1464" s="2">
        <v>0</v>
      </c>
      <c r="E1464" s="3" t="str">
        <f t="shared" si="88"/>
        <v/>
      </c>
      <c r="F1464" s="2">
        <v>0.14011000000000001</v>
      </c>
      <c r="G1464" s="2">
        <v>11.28632</v>
      </c>
      <c r="H1464" s="3">
        <f t="shared" si="89"/>
        <v>79.553279566055238</v>
      </c>
      <c r="I1464" s="2">
        <v>12.45349</v>
      </c>
      <c r="J1464" s="3">
        <f t="shared" si="90"/>
        <v>-9.3722322015756254E-2</v>
      </c>
      <c r="K1464" s="2">
        <v>390.76247999999998</v>
      </c>
      <c r="L1464" s="2">
        <v>188.87153000000001</v>
      </c>
      <c r="M1464" s="3">
        <f t="shared" si="91"/>
        <v>-0.51665899448688113</v>
      </c>
    </row>
    <row r="1465" spans="1:13" x14ac:dyDescent="0.2">
      <c r="A1465" s="1" t="s">
        <v>26</v>
      </c>
      <c r="B1465" s="1" t="s">
        <v>46</v>
      </c>
      <c r="C1465" s="2">
        <v>0</v>
      </c>
      <c r="D1465" s="2">
        <v>0</v>
      </c>
      <c r="E1465" s="3" t="str">
        <f t="shared" si="88"/>
        <v/>
      </c>
      <c r="F1465" s="2">
        <v>295.39323999999999</v>
      </c>
      <c r="G1465" s="2">
        <v>212.21326999999999</v>
      </c>
      <c r="H1465" s="3">
        <f t="shared" si="89"/>
        <v>-0.28159063491094105</v>
      </c>
      <c r="I1465" s="2">
        <v>183.17123000000001</v>
      </c>
      <c r="J1465" s="3">
        <f t="shared" si="90"/>
        <v>0.15855131834841085</v>
      </c>
      <c r="K1465" s="2">
        <v>1447.3824199999999</v>
      </c>
      <c r="L1465" s="2">
        <v>1597.06441</v>
      </c>
      <c r="M1465" s="3">
        <f t="shared" si="91"/>
        <v>0.10341564740022191</v>
      </c>
    </row>
    <row r="1466" spans="1:13" x14ac:dyDescent="0.2">
      <c r="A1466" s="1" t="s">
        <v>30</v>
      </c>
      <c r="B1466" s="1" t="s">
        <v>46</v>
      </c>
      <c r="C1466" s="2">
        <v>0</v>
      </c>
      <c r="D1466" s="2">
        <v>0</v>
      </c>
      <c r="E1466" s="3" t="str">
        <f t="shared" si="88"/>
        <v/>
      </c>
      <c r="F1466" s="2">
        <v>0</v>
      </c>
      <c r="G1466" s="2">
        <v>0</v>
      </c>
      <c r="H1466" s="3" t="str">
        <f t="shared" si="89"/>
        <v/>
      </c>
      <c r="I1466" s="2">
        <v>1.6134999999999999</v>
      </c>
      <c r="J1466" s="3">
        <f t="shared" si="90"/>
        <v>-1</v>
      </c>
      <c r="K1466" s="2">
        <v>30.727250000000002</v>
      </c>
      <c r="L1466" s="2">
        <v>54.817860000000003</v>
      </c>
      <c r="M1466" s="3">
        <f t="shared" si="91"/>
        <v>0.78401451480363527</v>
      </c>
    </row>
    <row r="1467" spans="1:13" x14ac:dyDescent="0.2">
      <c r="A1467" s="6" t="s">
        <v>0</v>
      </c>
      <c r="B1467" s="6" t="s">
        <v>46</v>
      </c>
      <c r="C1467" s="5">
        <v>0</v>
      </c>
      <c r="D1467" s="5">
        <v>0</v>
      </c>
      <c r="E1467" s="4" t="str">
        <f t="shared" si="88"/>
        <v/>
      </c>
      <c r="F1467" s="5">
        <v>17042.626319999999</v>
      </c>
      <c r="G1467" s="5">
        <v>18300.944930000001</v>
      </c>
      <c r="H1467" s="4">
        <f t="shared" si="89"/>
        <v>7.383360911477177E-2</v>
      </c>
      <c r="I1467" s="5">
        <v>27482.970590000001</v>
      </c>
      <c r="J1467" s="4">
        <f t="shared" si="90"/>
        <v>-0.33409873324759831</v>
      </c>
      <c r="K1467" s="5">
        <v>173597.02063000001</v>
      </c>
      <c r="L1467" s="5">
        <v>236672.35214</v>
      </c>
      <c r="M1467" s="4">
        <f t="shared" si="91"/>
        <v>0.36334339887340028</v>
      </c>
    </row>
    <row r="1468" spans="1:13" x14ac:dyDescent="0.2">
      <c r="A1468" s="1" t="s">
        <v>22</v>
      </c>
      <c r="B1468" s="1" t="s">
        <v>45</v>
      </c>
      <c r="C1468" s="2">
        <v>0</v>
      </c>
      <c r="D1468" s="2">
        <v>0</v>
      </c>
      <c r="E1468" s="3" t="str">
        <f t="shared" si="88"/>
        <v/>
      </c>
      <c r="F1468" s="2">
        <v>7179.9665199999999</v>
      </c>
      <c r="G1468" s="2">
        <v>24866.72435</v>
      </c>
      <c r="H1468" s="3">
        <f t="shared" si="89"/>
        <v>2.4633482316015036</v>
      </c>
      <c r="I1468" s="2">
        <v>14796.631579999999</v>
      </c>
      <c r="J1468" s="3">
        <f t="shared" si="90"/>
        <v>0.68056656784043557</v>
      </c>
      <c r="K1468" s="2">
        <v>86582.238800000006</v>
      </c>
      <c r="L1468" s="2">
        <v>116025.02688</v>
      </c>
      <c r="M1468" s="3">
        <f t="shared" si="91"/>
        <v>0.34005574917057935</v>
      </c>
    </row>
    <row r="1469" spans="1:13" x14ac:dyDescent="0.2">
      <c r="A1469" s="1" t="s">
        <v>21</v>
      </c>
      <c r="B1469" s="1" t="s">
        <v>45</v>
      </c>
      <c r="C1469" s="2">
        <v>0</v>
      </c>
      <c r="D1469" s="2">
        <v>0</v>
      </c>
      <c r="E1469" s="3" t="str">
        <f t="shared" si="88"/>
        <v/>
      </c>
      <c r="F1469" s="2">
        <v>2.6696</v>
      </c>
      <c r="G1469" s="2">
        <v>10.156040000000001</v>
      </c>
      <c r="H1469" s="3">
        <f t="shared" si="89"/>
        <v>2.8043302367395868</v>
      </c>
      <c r="I1469" s="2">
        <v>15.62546</v>
      </c>
      <c r="J1469" s="3">
        <f t="shared" si="90"/>
        <v>-0.35003257504099072</v>
      </c>
      <c r="K1469" s="2">
        <v>23.282730000000001</v>
      </c>
      <c r="L1469" s="2">
        <v>60.70458</v>
      </c>
      <c r="M1469" s="3">
        <f t="shared" si="91"/>
        <v>1.6072793010098043</v>
      </c>
    </row>
    <row r="1470" spans="1:13" x14ac:dyDescent="0.2">
      <c r="A1470" s="1" t="s">
        <v>20</v>
      </c>
      <c r="B1470" s="1" t="s">
        <v>45</v>
      </c>
      <c r="C1470" s="2">
        <v>0</v>
      </c>
      <c r="D1470" s="2">
        <v>0</v>
      </c>
      <c r="E1470" s="3" t="str">
        <f t="shared" si="88"/>
        <v/>
      </c>
      <c r="F1470" s="2">
        <v>607.25680999999997</v>
      </c>
      <c r="G1470" s="2">
        <v>1287.3065099999999</v>
      </c>
      <c r="H1470" s="3">
        <f t="shared" si="89"/>
        <v>1.1198716734028884</v>
      </c>
      <c r="I1470" s="2">
        <v>686.07194000000004</v>
      </c>
      <c r="J1470" s="3">
        <f t="shared" si="90"/>
        <v>0.87634333215843196</v>
      </c>
      <c r="K1470" s="2">
        <v>18219.396639999999</v>
      </c>
      <c r="L1470" s="2">
        <v>9594.4742299999998</v>
      </c>
      <c r="M1470" s="3">
        <f t="shared" si="91"/>
        <v>-0.47339231811136417</v>
      </c>
    </row>
    <row r="1471" spans="1:13" x14ac:dyDescent="0.2">
      <c r="A1471" s="1" t="s">
        <v>19</v>
      </c>
      <c r="B1471" s="1" t="s">
        <v>45</v>
      </c>
      <c r="C1471" s="2">
        <v>0</v>
      </c>
      <c r="D1471" s="2">
        <v>0</v>
      </c>
      <c r="E1471" s="3" t="str">
        <f t="shared" si="88"/>
        <v/>
      </c>
      <c r="F1471" s="2">
        <v>0</v>
      </c>
      <c r="G1471" s="2">
        <v>0</v>
      </c>
      <c r="H1471" s="3" t="str">
        <f t="shared" si="89"/>
        <v/>
      </c>
      <c r="I1471" s="2">
        <v>62.868000000000002</v>
      </c>
      <c r="J1471" s="3">
        <f t="shared" si="90"/>
        <v>-1</v>
      </c>
      <c r="K1471" s="2">
        <v>57.460999999999999</v>
      </c>
      <c r="L1471" s="2">
        <v>559.09199999999998</v>
      </c>
      <c r="M1471" s="3">
        <f t="shared" si="91"/>
        <v>8.7299385670280714</v>
      </c>
    </row>
    <row r="1472" spans="1:13" x14ac:dyDescent="0.2">
      <c r="A1472" s="1" t="s">
        <v>18</v>
      </c>
      <c r="B1472" s="1" t="s">
        <v>45</v>
      </c>
      <c r="C1472" s="2">
        <v>0</v>
      </c>
      <c r="D1472" s="2">
        <v>0</v>
      </c>
      <c r="E1472" s="3" t="str">
        <f t="shared" si="88"/>
        <v/>
      </c>
      <c r="F1472" s="2">
        <v>1.1000000000000001</v>
      </c>
      <c r="G1472" s="2">
        <v>0</v>
      </c>
      <c r="H1472" s="3">
        <f t="shared" si="89"/>
        <v>-1</v>
      </c>
      <c r="I1472" s="2">
        <v>0</v>
      </c>
      <c r="J1472" s="3" t="str">
        <f t="shared" si="90"/>
        <v/>
      </c>
      <c r="K1472" s="2">
        <v>1.1000000000000001</v>
      </c>
      <c r="L1472" s="2">
        <v>0</v>
      </c>
      <c r="M1472" s="3">
        <f t="shared" si="91"/>
        <v>-1</v>
      </c>
    </row>
    <row r="1473" spans="1:13" x14ac:dyDescent="0.2">
      <c r="A1473" s="1" t="s">
        <v>17</v>
      </c>
      <c r="B1473" s="1" t="s">
        <v>45</v>
      </c>
      <c r="C1473" s="2">
        <v>0</v>
      </c>
      <c r="D1473" s="2">
        <v>0</v>
      </c>
      <c r="E1473" s="3" t="str">
        <f t="shared" si="88"/>
        <v/>
      </c>
      <c r="F1473" s="2">
        <v>158.37009</v>
      </c>
      <c r="G1473" s="2">
        <v>520.25304000000006</v>
      </c>
      <c r="H1473" s="3">
        <f t="shared" si="89"/>
        <v>2.2850460588864983</v>
      </c>
      <c r="I1473" s="2">
        <v>94.332920000000001</v>
      </c>
      <c r="J1473" s="3">
        <f t="shared" si="90"/>
        <v>4.5150740589817433</v>
      </c>
      <c r="K1473" s="2">
        <v>1639.3958700000001</v>
      </c>
      <c r="L1473" s="2">
        <v>1820.58275</v>
      </c>
      <c r="M1473" s="3">
        <f t="shared" si="91"/>
        <v>0.11052051753674363</v>
      </c>
    </row>
    <row r="1474" spans="1:13" x14ac:dyDescent="0.2">
      <c r="A1474" s="1" t="s">
        <v>16</v>
      </c>
      <c r="B1474" s="1" t="s">
        <v>45</v>
      </c>
      <c r="C1474" s="2">
        <v>0</v>
      </c>
      <c r="D1474" s="2">
        <v>0</v>
      </c>
      <c r="E1474" s="3" t="str">
        <f t="shared" si="88"/>
        <v/>
      </c>
      <c r="F1474" s="2">
        <v>0</v>
      </c>
      <c r="G1474" s="2">
        <v>0</v>
      </c>
      <c r="H1474" s="3" t="str">
        <f t="shared" si="89"/>
        <v/>
      </c>
      <c r="I1474" s="2">
        <v>0</v>
      </c>
      <c r="J1474" s="3" t="str">
        <f t="shared" si="90"/>
        <v/>
      </c>
      <c r="K1474" s="2">
        <v>8.8284000000000002</v>
      </c>
      <c r="L1474" s="2">
        <v>12.68496</v>
      </c>
      <c r="M1474" s="3">
        <f t="shared" si="91"/>
        <v>0.43683566671197505</v>
      </c>
    </row>
    <row r="1475" spans="1:13" x14ac:dyDescent="0.2">
      <c r="A1475" s="1" t="s">
        <v>14</v>
      </c>
      <c r="B1475" s="1" t="s">
        <v>45</v>
      </c>
      <c r="C1475" s="2">
        <v>0</v>
      </c>
      <c r="D1475" s="2">
        <v>0</v>
      </c>
      <c r="E1475" s="3" t="str">
        <f t="shared" si="88"/>
        <v/>
      </c>
      <c r="F1475" s="2">
        <v>0</v>
      </c>
      <c r="G1475" s="2">
        <v>0</v>
      </c>
      <c r="H1475" s="3" t="str">
        <f t="shared" si="89"/>
        <v/>
      </c>
      <c r="I1475" s="2">
        <v>0</v>
      </c>
      <c r="J1475" s="3" t="str">
        <f t="shared" si="90"/>
        <v/>
      </c>
      <c r="K1475" s="2">
        <v>24.692599999999999</v>
      </c>
      <c r="L1475" s="2">
        <v>7.6514499999999996</v>
      </c>
      <c r="M1475" s="3">
        <f t="shared" si="91"/>
        <v>-0.69013186136737326</v>
      </c>
    </row>
    <row r="1476" spans="1:13" x14ac:dyDescent="0.2">
      <c r="A1476" s="1" t="s">
        <v>13</v>
      </c>
      <c r="B1476" s="1" t="s">
        <v>45</v>
      </c>
      <c r="C1476" s="2">
        <v>0</v>
      </c>
      <c r="D1476" s="2">
        <v>0</v>
      </c>
      <c r="E1476" s="3" t="str">
        <f t="shared" si="88"/>
        <v/>
      </c>
      <c r="F1476" s="2">
        <v>367.86119000000002</v>
      </c>
      <c r="G1476" s="2">
        <v>16.908429999999999</v>
      </c>
      <c r="H1476" s="3">
        <f t="shared" si="89"/>
        <v>-0.95403584161732313</v>
      </c>
      <c r="I1476" s="2">
        <v>141.65774999999999</v>
      </c>
      <c r="J1476" s="3">
        <f t="shared" si="90"/>
        <v>-0.88063886374024714</v>
      </c>
      <c r="K1476" s="2">
        <v>4445.8029399999996</v>
      </c>
      <c r="L1476" s="2">
        <v>414.86738000000003</v>
      </c>
      <c r="M1476" s="3">
        <f t="shared" si="91"/>
        <v>-0.90668336280330053</v>
      </c>
    </row>
    <row r="1477" spans="1:13" x14ac:dyDescent="0.2">
      <c r="A1477" s="1" t="s">
        <v>12</v>
      </c>
      <c r="B1477" s="1" t="s">
        <v>45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392.69015999999999</v>
      </c>
      <c r="G1477" s="2">
        <v>137.76179999999999</v>
      </c>
      <c r="H1477" s="3">
        <f t="shared" ref="H1477:H1540" si="93">IF(F1477=0,"",(G1477/F1477-1))</f>
        <v>-0.64918448682289365</v>
      </c>
      <c r="I1477" s="2">
        <v>351.09123</v>
      </c>
      <c r="J1477" s="3">
        <f t="shared" ref="J1477:J1540" si="94">IF(I1477=0,"",(G1477/I1477-1))</f>
        <v>-0.60761822504082486</v>
      </c>
      <c r="K1477" s="2">
        <v>1528.9945700000001</v>
      </c>
      <c r="L1477" s="2">
        <v>1717.2770599999999</v>
      </c>
      <c r="M1477" s="3">
        <f t="shared" ref="M1477:M1540" si="95">IF(K1477=0,"",(L1477/K1477-1))</f>
        <v>0.12314137256877222</v>
      </c>
    </row>
    <row r="1478" spans="1:13" x14ac:dyDescent="0.2">
      <c r="A1478" s="1" t="s">
        <v>11</v>
      </c>
      <c r="B1478" s="1" t="s">
        <v>45</v>
      </c>
      <c r="C1478" s="2">
        <v>0</v>
      </c>
      <c r="D1478" s="2">
        <v>0</v>
      </c>
      <c r="E1478" s="3" t="str">
        <f t="shared" si="92"/>
        <v/>
      </c>
      <c r="F1478" s="2">
        <v>6.23604</v>
      </c>
      <c r="G1478" s="2">
        <v>7.4331199999999997</v>
      </c>
      <c r="H1478" s="3">
        <f t="shared" si="93"/>
        <v>0.19196156535237097</v>
      </c>
      <c r="I1478" s="2">
        <v>6.4963600000000001</v>
      </c>
      <c r="J1478" s="3">
        <f t="shared" si="94"/>
        <v>0.14419767377423653</v>
      </c>
      <c r="K1478" s="2">
        <v>82.358339999999998</v>
      </c>
      <c r="L1478" s="2">
        <v>77.344070000000002</v>
      </c>
      <c r="M1478" s="3">
        <f t="shared" si="95"/>
        <v>-6.0883572932625807E-2</v>
      </c>
    </row>
    <row r="1479" spans="1:13" x14ac:dyDescent="0.2">
      <c r="A1479" s="1" t="s">
        <v>10</v>
      </c>
      <c r="B1479" s="1" t="s">
        <v>45</v>
      </c>
      <c r="C1479" s="2">
        <v>0</v>
      </c>
      <c r="D1479" s="2">
        <v>0</v>
      </c>
      <c r="E1479" s="3" t="str">
        <f t="shared" si="92"/>
        <v/>
      </c>
      <c r="F1479" s="2">
        <v>1190.7041099999999</v>
      </c>
      <c r="G1479" s="2">
        <v>89.619119999999995</v>
      </c>
      <c r="H1479" s="3">
        <f t="shared" si="93"/>
        <v>-0.92473434898952356</v>
      </c>
      <c r="I1479" s="2">
        <v>100.05699</v>
      </c>
      <c r="J1479" s="3">
        <f t="shared" si="94"/>
        <v>-0.10431924846030249</v>
      </c>
      <c r="K1479" s="2">
        <v>4779.7430999999997</v>
      </c>
      <c r="L1479" s="2">
        <v>1409.9327599999999</v>
      </c>
      <c r="M1479" s="3">
        <f t="shared" si="95"/>
        <v>-0.70501913376892578</v>
      </c>
    </row>
    <row r="1480" spans="1:13" x14ac:dyDescent="0.2">
      <c r="A1480" s="1" t="s">
        <v>28</v>
      </c>
      <c r="B1480" s="1" t="s">
        <v>45</v>
      </c>
      <c r="C1480" s="2">
        <v>0</v>
      </c>
      <c r="D1480" s="2">
        <v>0</v>
      </c>
      <c r="E1480" s="3" t="str">
        <f t="shared" si="92"/>
        <v/>
      </c>
      <c r="F1480" s="2">
        <v>55.732959999999999</v>
      </c>
      <c r="G1480" s="2">
        <v>0</v>
      </c>
      <c r="H1480" s="3">
        <f t="shared" si="93"/>
        <v>-1</v>
      </c>
      <c r="I1480" s="2">
        <v>68.804680000000005</v>
      </c>
      <c r="J1480" s="3">
        <f t="shared" si="94"/>
        <v>-1</v>
      </c>
      <c r="K1480" s="2">
        <v>581.57325000000003</v>
      </c>
      <c r="L1480" s="2">
        <v>330.15393999999998</v>
      </c>
      <c r="M1480" s="3">
        <f t="shared" si="95"/>
        <v>-0.4323089309902064</v>
      </c>
    </row>
    <row r="1481" spans="1:13" x14ac:dyDescent="0.2">
      <c r="A1481" s="1" t="s">
        <v>9</v>
      </c>
      <c r="B1481" s="1" t="s">
        <v>45</v>
      </c>
      <c r="C1481" s="2">
        <v>0</v>
      </c>
      <c r="D1481" s="2">
        <v>0</v>
      </c>
      <c r="E1481" s="3" t="str">
        <f t="shared" si="92"/>
        <v/>
      </c>
      <c r="F1481" s="2">
        <v>7.9420700000000002</v>
      </c>
      <c r="G1481" s="2">
        <v>74.505439999999993</v>
      </c>
      <c r="H1481" s="3">
        <f t="shared" si="93"/>
        <v>8.3811109698101358</v>
      </c>
      <c r="I1481" s="2">
        <v>31.402660000000001</v>
      </c>
      <c r="J1481" s="3">
        <f t="shared" si="94"/>
        <v>1.3725837237991936</v>
      </c>
      <c r="K1481" s="2">
        <v>372.69488000000001</v>
      </c>
      <c r="L1481" s="2">
        <v>260.96420000000001</v>
      </c>
      <c r="M1481" s="3">
        <f t="shared" si="95"/>
        <v>-0.29979129308135388</v>
      </c>
    </row>
    <row r="1482" spans="1:13" x14ac:dyDescent="0.2">
      <c r="A1482" s="1" t="s">
        <v>8</v>
      </c>
      <c r="B1482" s="1" t="s">
        <v>45</v>
      </c>
      <c r="C1482" s="2">
        <v>0</v>
      </c>
      <c r="D1482" s="2">
        <v>0</v>
      </c>
      <c r="E1482" s="3" t="str">
        <f t="shared" si="92"/>
        <v/>
      </c>
      <c r="F1482" s="2">
        <v>32.299419999999998</v>
      </c>
      <c r="G1482" s="2">
        <v>167.88252</v>
      </c>
      <c r="H1482" s="3">
        <f t="shared" si="93"/>
        <v>4.1976945716053109</v>
      </c>
      <c r="I1482" s="2">
        <v>103.41177</v>
      </c>
      <c r="J1482" s="3">
        <f t="shared" si="94"/>
        <v>0.62343725477283662</v>
      </c>
      <c r="K1482" s="2">
        <v>1762.2843499999999</v>
      </c>
      <c r="L1482" s="2">
        <v>4163.0514199999998</v>
      </c>
      <c r="M1482" s="3">
        <f t="shared" si="95"/>
        <v>1.3623040288589068</v>
      </c>
    </row>
    <row r="1483" spans="1:13" x14ac:dyDescent="0.2">
      <c r="A1483" s="1" t="s">
        <v>7</v>
      </c>
      <c r="B1483" s="1" t="s">
        <v>45</v>
      </c>
      <c r="C1483" s="2">
        <v>0</v>
      </c>
      <c r="D1483" s="2">
        <v>0</v>
      </c>
      <c r="E1483" s="3" t="str">
        <f t="shared" si="92"/>
        <v/>
      </c>
      <c r="F1483" s="2">
        <v>46.969630000000002</v>
      </c>
      <c r="G1483" s="2">
        <v>50.764339999999997</v>
      </c>
      <c r="H1483" s="3">
        <f t="shared" si="93"/>
        <v>8.0790715191922935E-2</v>
      </c>
      <c r="I1483" s="2">
        <v>63.826839999999997</v>
      </c>
      <c r="J1483" s="3">
        <f t="shared" si="94"/>
        <v>-0.20465528294993141</v>
      </c>
      <c r="K1483" s="2">
        <v>487.91440999999998</v>
      </c>
      <c r="L1483" s="2">
        <v>907.25579000000005</v>
      </c>
      <c r="M1483" s="3">
        <f t="shared" si="95"/>
        <v>0.85945684613004181</v>
      </c>
    </row>
    <row r="1484" spans="1:13" x14ac:dyDescent="0.2">
      <c r="A1484" s="1" t="s">
        <v>6</v>
      </c>
      <c r="B1484" s="1" t="s">
        <v>45</v>
      </c>
      <c r="C1484" s="2">
        <v>0</v>
      </c>
      <c r="D1484" s="2">
        <v>0</v>
      </c>
      <c r="E1484" s="3" t="str">
        <f t="shared" si="92"/>
        <v/>
      </c>
      <c r="F1484" s="2">
        <v>90.887839999999997</v>
      </c>
      <c r="G1484" s="2">
        <v>39.515389999999996</v>
      </c>
      <c r="H1484" s="3">
        <f t="shared" si="93"/>
        <v>-0.56522907794926147</v>
      </c>
      <c r="I1484" s="2">
        <v>15.835240000000001</v>
      </c>
      <c r="J1484" s="3">
        <f t="shared" si="94"/>
        <v>1.4954083424059248</v>
      </c>
      <c r="K1484" s="2">
        <v>787.98838000000001</v>
      </c>
      <c r="L1484" s="2">
        <v>394.73262</v>
      </c>
      <c r="M1484" s="3">
        <f t="shared" si="95"/>
        <v>-0.49906289227259926</v>
      </c>
    </row>
    <row r="1485" spans="1:13" x14ac:dyDescent="0.2">
      <c r="A1485" s="1" t="s">
        <v>4</v>
      </c>
      <c r="B1485" s="1" t="s">
        <v>45</v>
      </c>
      <c r="C1485" s="2">
        <v>0</v>
      </c>
      <c r="D1485" s="2">
        <v>0</v>
      </c>
      <c r="E1485" s="3" t="str">
        <f t="shared" si="92"/>
        <v/>
      </c>
      <c r="F1485" s="2">
        <v>338.44006999999999</v>
      </c>
      <c r="G1485" s="2">
        <v>301.82553000000001</v>
      </c>
      <c r="H1485" s="3">
        <f t="shared" si="93"/>
        <v>-0.10818618492780707</v>
      </c>
      <c r="I1485" s="2">
        <v>402.84206999999998</v>
      </c>
      <c r="J1485" s="3">
        <f t="shared" si="94"/>
        <v>-0.25075965874169992</v>
      </c>
      <c r="K1485" s="2">
        <v>1507.4625799999999</v>
      </c>
      <c r="L1485" s="2">
        <v>4250.53442</v>
      </c>
      <c r="M1485" s="3">
        <f t="shared" si="95"/>
        <v>1.8196616462612294</v>
      </c>
    </row>
    <row r="1486" spans="1:13" x14ac:dyDescent="0.2">
      <c r="A1486" s="1" t="s">
        <v>24</v>
      </c>
      <c r="B1486" s="1" t="s">
        <v>45</v>
      </c>
      <c r="C1486" s="2">
        <v>0</v>
      </c>
      <c r="D1486" s="2">
        <v>0</v>
      </c>
      <c r="E1486" s="3" t="str">
        <f t="shared" si="92"/>
        <v/>
      </c>
      <c r="F1486" s="2">
        <v>0</v>
      </c>
      <c r="G1486" s="2">
        <v>0</v>
      </c>
      <c r="H1486" s="3" t="str">
        <f t="shared" si="93"/>
        <v/>
      </c>
      <c r="I1486" s="2">
        <v>0</v>
      </c>
      <c r="J1486" s="3" t="str">
        <f t="shared" si="94"/>
        <v/>
      </c>
      <c r="K1486" s="2">
        <v>0</v>
      </c>
      <c r="L1486" s="2">
        <v>33.874600000000001</v>
      </c>
      <c r="M1486" s="3" t="str">
        <f t="shared" si="95"/>
        <v/>
      </c>
    </row>
    <row r="1487" spans="1:13" x14ac:dyDescent="0.2">
      <c r="A1487" s="1" t="s">
        <v>3</v>
      </c>
      <c r="B1487" s="1" t="s">
        <v>45</v>
      </c>
      <c r="C1487" s="2">
        <v>0</v>
      </c>
      <c r="D1487" s="2">
        <v>0</v>
      </c>
      <c r="E1487" s="3" t="str">
        <f t="shared" si="92"/>
        <v/>
      </c>
      <c r="F1487" s="2">
        <v>0</v>
      </c>
      <c r="G1487" s="2">
        <v>0</v>
      </c>
      <c r="H1487" s="3" t="str">
        <f t="shared" si="93"/>
        <v/>
      </c>
      <c r="I1487" s="2">
        <v>0</v>
      </c>
      <c r="J1487" s="3" t="str">
        <f t="shared" si="94"/>
        <v/>
      </c>
      <c r="K1487" s="2">
        <v>94.57</v>
      </c>
      <c r="L1487" s="2">
        <v>0</v>
      </c>
      <c r="M1487" s="3">
        <f t="shared" si="95"/>
        <v>-1</v>
      </c>
    </row>
    <row r="1488" spans="1:13" x14ac:dyDescent="0.2">
      <c r="A1488" s="1" t="s">
        <v>2</v>
      </c>
      <c r="B1488" s="1" t="s">
        <v>45</v>
      </c>
      <c r="C1488" s="2">
        <v>0</v>
      </c>
      <c r="D1488" s="2">
        <v>0</v>
      </c>
      <c r="E1488" s="3" t="str">
        <f t="shared" si="92"/>
        <v/>
      </c>
      <c r="F1488" s="2">
        <v>948.21545000000003</v>
      </c>
      <c r="G1488" s="2">
        <v>1727.98278</v>
      </c>
      <c r="H1488" s="3">
        <f t="shared" si="93"/>
        <v>0.82235248328847632</v>
      </c>
      <c r="I1488" s="2">
        <v>1921.00992</v>
      </c>
      <c r="J1488" s="3">
        <f t="shared" si="94"/>
        <v>-0.10048211515742711</v>
      </c>
      <c r="K1488" s="2">
        <v>15255.61037</v>
      </c>
      <c r="L1488" s="2">
        <v>18536.065610000001</v>
      </c>
      <c r="M1488" s="3">
        <f t="shared" si="95"/>
        <v>0.21503270996295121</v>
      </c>
    </row>
    <row r="1489" spans="1:13" x14ac:dyDescent="0.2">
      <c r="A1489" s="1" t="s">
        <v>26</v>
      </c>
      <c r="B1489" s="1" t="s">
        <v>45</v>
      </c>
      <c r="C1489" s="2">
        <v>0</v>
      </c>
      <c r="D1489" s="2">
        <v>0</v>
      </c>
      <c r="E1489" s="3" t="str">
        <f t="shared" si="92"/>
        <v/>
      </c>
      <c r="F1489" s="2">
        <v>530.58154000000002</v>
      </c>
      <c r="G1489" s="2">
        <v>1073.0844500000001</v>
      </c>
      <c r="H1489" s="3">
        <f t="shared" si="93"/>
        <v>1.0224684974905083</v>
      </c>
      <c r="I1489" s="2">
        <v>305.05547999999999</v>
      </c>
      <c r="J1489" s="3">
        <f t="shared" si="94"/>
        <v>2.5176698022274508</v>
      </c>
      <c r="K1489" s="2">
        <v>5807.5376999999999</v>
      </c>
      <c r="L1489" s="2">
        <v>2259.1350200000002</v>
      </c>
      <c r="M1489" s="3">
        <f t="shared" si="95"/>
        <v>-0.61099950844916595</v>
      </c>
    </row>
    <row r="1490" spans="1:13" x14ac:dyDescent="0.2">
      <c r="A1490" s="6" t="s">
        <v>0</v>
      </c>
      <c r="B1490" s="6" t="s">
        <v>45</v>
      </c>
      <c r="C1490" s="5">
        <v>0</v>
      </c>
      <c r="D1490" s="5">
        <v>0</v>
      </c>
      <c r="E1490" s="4" t="str">
        <f t="shared" si="92"/>
        <v/>
      </c>
      <c r="F1490" s="5">
        <v>11957.923500000001</v>
      </c>
      <c r="G1490" s="5">
        <v>30371.722860000002</v>
      </c>
      <c r="H1490" s="4">
        <f t="shared" si="93"/>
        <v>1.5398826861536619</v>
      </c>
      <c r="I1490" s="5">
        <v>19167.02089</v>
      </c>
      <c r="J1490" s="4">
        <f t="shared" si="94"/>
        <v>0.58458234246751539</v>
      </c>
      <c r="K1490" s="5">
        <v>144050.93091</v>
      </c>
      <c r="L1490" s="5">
        <v>162835.40573999999</v>
      </c>
      <c r="M1490" s="4">
        <f t="shared" si="95"/>
        <v>0.13040162053333848</v>
      </c>
    </row>
    <row r="1491" spans="1:13" x14ac:dyDescent="0.2">
      <c r="A1491" s="1" t="s">
        <v>22</v>
      </c>
      <c r="B1491" s="1" t="s">
        <v>44</v>
      </c>
      <c r="C1491" s="2">
        <v>0</v>
      </c>
      <c r="D1491" s="2">
        <v>0</v>
      </c>
      <c r="E1491" s="3" t="str">
        <f t="shared" si="92"/>
        <v/>
      </c>
      <c r="F1491" s="2">
        <v>0.74324999999999997</v>
      </c>
      <c r="G1491" s="2">
        <v>56.696800000000003</v>
      </c>
      <c r="H1491" s="3">
        <f t="shared" si="93"/>
        <v>75.282273797510939</v>
      </c>
      <c r="I1491" s="2">
        <v>132.94337999999999</v>
      </c>
      <c r="J1491" s="3">
        <f t="shared" si="94"/>
        <v>-0.573526714906752</v>
      </c>
      <c r="K1491" s="2">
        <v>814.89869999999996</v>
      </c>
      <c r="L1491" s="2">
        <v>605.71730000000002</v>
      </c>
      <c r="M1491" s="3">
        <f t="shared" si="95"/>
        <v>-0.25669620039889618</v>
      </c>
    </row>
    <row r="1492" spans="1:13" x14ac:dyDescent="0.2">
      <c r="A1492" s="1" t="s">
        <v>21</v>
      </c>
      <c r="B1492" s="1" t="s">
        <v>44</v>
      </c>
      <c r="C1492" s="2">
        <v>0</v>
      </c>
      <c r="D1492" s="2">
        <v>0</v>
      </c>
      <c r="E1492" s="3" t="str">
        <f t="shared" si="92"/>
        <v/>
      </c>
      <c r="F1492" s="2">
        <v>28.873339999999999</v>
      </c>
      <c r="G1492" s="2">
        <v>67.461359999999999</v>
      </c>
      <c r="H1492" s="3">
        <f t="shared" si="93"/>
        <v>1.3364584769202317</v>
      </c>
      <c r="I1492" s="2">
        <v>36.102319999999999</v>
      </c>
      <c r="J1492" s="3">
        <f t="shared" si="94"/>
        <v>0.86861564575351391</v>
      </c>
      <c r="K1492" s="2">
        <v>1570.2127800000001</v>
      </c>
      <c r="L1492" s="2">
        <v>874.17690000000005</v>
      </c>
      <c r="M1492" s="3">
        <f t="shared" si="95"/>
        <v>-0.44327487896258233</v>
      </c>
    </row>
    <row r="1493" spans="1:13" x14ac:dyDescent="0.2">
      <c r="A1493" s="1" t="s">
        <v>20</v>
      </c>
      <c r="B1493" s="1" t="s">
        <v>44</v>
      </c>
      <c r="C1493" s="2">
        <v>0</v>
      </c>
      <c r="D1493" s="2">
        <v>0</v>
      </c>
      <c r="E1493" s="3" t="str">
        <f t="shared" si="92"/>
        <v/>
      </c>
      <c r="F1493" s="2">
        <v>100.68425000000001</v>
      </c>
      <c r="G1493" s="2">
        <v>133.1311</v>
      </c>
      <c r="H1493" s="3">
        <f t="shared" si="93"/>
        <v>0.32226341259928937</v>
      </c>
      <c r="I1493" s="2">
        <v>79.155000000000001</v>
      </c>
      <c r="J1493" s="3">
        <f t="shared" si="94"/>
        <v>0.6819038595161393</v>
      </c>
      <c r="K1493" s="2">
        <v>1176.3229899999999</v>
      </c>
      <c r="L1493" s="2">
        <v>1092.7224799999999</v>
      </c>
      <c r="M1493" s="3">
        <f t="shared" si="95"/>
        <v>-7.1069349754016131E-2</v>
      </c>
    </row>
    <row r="1494" spans="1:13" x14ac:dyDescent="0.2">
      <c r="A1494" s="1" t="s">
        <v>19</v>
      </c>
      <c r="B1494" s="1" t="s">
        <v>44</v>
      </c>
      <c r="C1494" s="2">
        <v>0</v>
      </c>
      <c r="D1494" s="2">
        <v>0</v>
      </c>
      <c r="E1494" s="3" t="str">
        <f t="shared" si="92"/>
        <v/>
      </c>
      <c r="F1494" s="2">
        <v>27.388839999999998</v>
      </c>
      <c r="G1494" s="2">
        <v>0</v>
      </c>
      <c r="H1494" s="3">
        <f t="shared" si="93"/>
        <v>-1</v>
      </c>
      <c r="I1494" s="2">
        <v>24.499580000000002</v>
      </c>
      <c r="J1494" s="3">
        <f t="shared" si="94"/>
        <v>-1</v>
      </c>
      <c r="K1494" s="2">
        <v>302.80923000000001</v>
      </c>
      <c r="L1494" s="2">
        <v>115.94334000000001</v>
      </c>
      <c r="M1494" s="3">
        <f t="shared" si="95"/>
        <v>-0.61710764232649051</v>
      </c>
    </row>
    <row r="1495" spans="1:13" x14ac:dyDescent="0.2">
      <c r="A1495" s="1" t="s">
        <v>18</v>
      </c>
      <c r="B1495" s="1" t="s">
        <v>44</v>
      </c>
      <c r="C1495" s="2">
        <v>0</v>
      </c>
      <c r="D1495" s="2">
        <v>0</v>
      </c>
      <c r="E1495" s="3" t="str">
        <f t="shared" si="92"/>
        <v/>
      </c>
      <c r="F1495" s="2">
        <v>0</v>
      </c>
      <c r="G1495" s="2">
        <v>0.10387</v>
      </c>
      <c r="H1495" s="3" t="str">
        <f t="shared" si="93"/>
        <v/>
      </c>
      <c r="I1495" s="2">
        <v>1.0503499999999999</v>
      </c>
      <c r="J1495" s="3">
        <f t="shared" si="94"/>
        <v>-0.90110915409149328</v>
      </c>
      <c r="K1495" s="2">
        <v>6.5800700000000001</v>
      </c>
      <c r="L1495" s="2">
        <v>1.34606</v>
      </c>
      <c r="M1495" s="3">
        <f t="shared" si="95"/>
        <v>-0.79543378717855584</v>
      </c>
    </row>
    <row r="1496" spans="1:13" x14ac:dyDescent="0.2">
      <c r="A1496" s="1" t="s">
        <v>17</v>
      </c>
      <c r="B1496" s="1" t="s">
        <v>44</v>
      </c>
      <c r="C1496" s="2">
        <v>0</v>
      </c>
      <c r="D1496" s="2">
        <v>0</v>
      </c>
      <c r="E1496" s="3" t="str">
        <f t="shared" si="92"/>
        <v/>
      </c>
      <c r="F1496" s="2">
        <v>130.85342</v>
      </c>
      <c r="G1496" s="2">
        <v>358.01206000000002</v>
      </c>
      <c r="H1496" s="3">
        <f t="shared" si="93"/>
        <v>1.7359778598067979</v>
      </c>
      <c r="I1496" s="2">
        <v>556.90571</v>
      </c>
      <c r="J1496" s="3">
        <f t="shared" si="94"/>
        <v>-0.35714061901071181</v>
      </c>
      <c r="K1496" s="2">
        <v>2473.9392699999999</v>
      </c>
      <c r="L1496" s="2">
        <v>3210.0574000000001</v>
      </c>
      <c r="M1496" s="3">
        <f t="shared" si="95"/>
        <v>0.29754898955138875</v>
      </c>
    </row>
    <row r="1497" spans="1:13" x14ac:dyDescent="0.2">
      <c r="A1497" s="1" t="s">
        <v>16</v>
      </c>
      <c r="B1497" s="1" t="s">
        <v>44</v>
      </c>
      <c r="C1497" s="2">
        <v>0</v>
      </c>
      <c r="D1497" s="2">
        <v>0</v>
      </c>
      <c r="E1497" s="3" t="str">
        <f t="shared" si="92"/>
        <v/>
      </c>
      <c r="F1497" s="2">
        <v>0</v>
      </c>
      <c r="G1497" s="2">
        <v>0</v>
      </c>
      <c r="H1497" s="3" t="str">
        <f t="shared" si="93"/>
        <v/>
      </c>
      <c r="I1497" s="2">
        <v>0</v>
      </c>
      <c r="J1497" s="3" t="str">
        <f t="shared" si="94"/>
        <v/>
      </c>
      <c r="K1497" s="2">
        <v>0.88419999999999999</v>
      </c>
      <c r="L1497" s="2">
        <v>0.83547000000000005</v>
      </c>
      <c r="M1497" s="3">
        <f t="shared" si="95"/>
        <v>-5.5111965618638292E-2</v>
      </c>
    </row>
    <row r="1498" spans="1:13" x14ac:dyDescent="0.2">
      <c r="A1498" s="1" t="s">
        <v>15</v>
      </c>
      <c r="B1498" s="1" t="s">
        <v>44</v>
      </c>
      <c r="C1498" s="2">
        <v>0</v>
      </c>
      <c r="D1498" s="2">
        <v>0</v>
      </c>
      <c r="E1498" s="3" t="str">
        <f t="shared" si="92"/>
        <v/>
      </c>
      <c r="F1498" s="2">
        <v>0</v>
      </c>
      <c r="G1498" s="2">
        <v>0</v>
      </c>
      <c r="H1498" s="3" t="str">
        <f t="shared" si="93"/>
        <v/>
      </c>
      <c r="I1498" s="2">
        <v>0</v>
      </c>
      <c r="J1498" s="3" t="str">
        <f t="shared" si="94"/>
        <v/>
      </c>
      <c r="K1498" s="2">
        <v>0</v>
      </c>
      <c r="L1498" s="2">
        <v>8.4974100000000004</v>
      </c>
      <c r="M1498" s="3" t="str">
        <f t="shared" si="95"/>
        <v/>
      </c>
    </row>
    <row r="1499" spans="1:13" x14ac:dyDescent="0.2">
      <c r="A1499" s="1" t="s">
        <v>14</v>
      </c>
      <c r="B1499" s="1" t="s">
        <v>44</v>
      </c>
      <c r="C1499" s="2">
        <v>0</v>
      </c>
      <c r="D1499" s="2">
        <v>0</v>
      </c>
      <c r="E1499" s="3" t="str">
        <f t="shared" si="92"/>
        <v/>
      </c>
      <c r="F1499" s="2">
        <v>17.884840000000001</v>
      </c>
      <c r="G1499" s="2">
        <v>0</v>
      </c>
      <c r="H1499" s="3">
        <f t="shared" si="93"/>
        <v>-1</v>
      </c>
      <c r="I1499" s="2">
        <v>11.944979999999999</v>
      </c>
      <c r="J1499" s="3">
        <f t="shared" si="94"/>
        <v>-1</v>
      </c>
      <c r="K1499" s="2">
        <v>55.833649999999999</v>
      </c>
      <c r="L1499" s="2">
        <v>71.674369999999996</v>
      </c>
      <c r="M1499" s="3">
        <f t="shared" si="95"/>
        <v>0.28371277894244784</v>
      </c>
    </row>
    <row r="1500" spans="1:13" x14ac:dyDescent="0.2">
      <c r="A1500" s="1" t="s">
        <v>13</v>
      </c>
      <c r="B1500" s="1" t="s">
        <v>44</v>
      </c>
      <c r="C1500" s="2">
        <v>0</v>
      </c>
      <c r="D1500" s="2">
        <v>0</v>
      </c>
      <c r="E1500" s="3" t="str">
        <f t="shared" si="92"/>
        <v/>
      </c>
      <c r="F1500" s="2">
        <v>30.259350000000001</v>
      </c>
      <c r="G1500" s="2">
        <v>182.8407</v>
      </c>
      <c r="H1500" s="3">
        <f t="shared" si="93"/>
        <v>5.0424529938680109</v>
      </c>
      <c r="I1500" s="2">
        <v>55.620480000000001</v>
      </c>
      <c r="J1500" s="3">
        <f t="shared" si="94"/>
        <v>2.2872909403155095</v>
      </c>
      <c r="K1500" s="2">
        <v>1460.2997600000001</v>
      </c>
      <c r="L1500" s="2">
        <v>1400.9734100000001</v>
      </c>
      <c r="M1500" s="3">
        <f t="shared" si="95"/>
        <v>-4.0626145141597569E-2</v>
      </c>
    </row>
    <row r="1501" spans="1:13" x14ac:dyDescent="0.2">
      <c r="A1501" s="1" t="s">
        <v>12</v>
      </c>
      <c r="B1501" s="1" t="s">
        <v>44</v>
      </c>
      <c r="C1501" s="2">
        <v>1.1098300000000001</v>
      </c>
      <c r="D1501" s="2">
        <v>0</v>
      </c>
      <c r="E1501" s="3">
        <f t="shared" si="92"/>
        <v>-1</v>
      </c>
      <c r="F1501" s="2">
        <v>763.25696000000005</v>
      </c>
      <c r="G1501" s="2">
        <v>556.82288000000005</v>
      </c>
      <c r="H1501" s="3">
        <f t="shared" si="93"/>
        <v>-0.27046472003347333</v>
      </c>
      <c r="I1501" s="2">
        <v>897.83771999999999</v>
      </c>
      <c r="J1501" s="3">
        <f t="shared" si="94"/>
        <v>-0.37981790295021234</v>
      </c>
      <c r="K1501" s="2">
        <v>6899.3720199999998</v>
      </c>
      <c r="L1501" s="2">
        <v>7328.19301</v>
      </c>
      <c r="M1501" s="3">
        <f t="shared" si="95"/>
        <v>6.215362626582932E-2</v>
      </c>
    </row>
    <row r="1502" spans="1:13" x14ac:dyDescent="0.2">
      <c r="A1502" s="1" t="s">
        <v>11</v>
      </c>
      <c r="B1502" s="1" t="s">
        <v>44</v>
      </c>
      <c r="C1502" s="2">
        <v>0</v>
      </c>
      <c r="D1502" s="2">
        <v>0</v>
      </c>
      <c r="E1502" s="3" t="str">
        <f t="shared" si="92"/>
        <v/>
      </c>
      <c r="F1502" s="2">
        <v>78.484620000000007</v>
      </c>
      <c r="G1502" s="2">
        <v>151.62173999999999</v>
      </c>
      <c r="H1502" s="3">
        <f t="shared" si="93"/>
        <v>0.93186563176326742</v>
      </c>
      <c r="I1502" s="2">
        <v>150.58857</v>
      </c>
      <c r="J1502" s="3">
        <f t="shared" si="94"/>
        <v>6.8608792818736219E-3</v>
      </c>
      <c r="K1502" s="2">
        <v>915.01777000000004</v>
      </c>
      <c r="L1502" s="2">
        <v>1322.42443</v>
      </c>
      <c r="M1502" s="3">
        <f t="shared" si="95"/>
        <v>0.44524453333840719</v>
      </c>
    </row>
    <row r="1503" spans="1:13" x14ac:dyDescent="0.2">
      <c r="A1503" s="1" t="s">
        <v>10</v>
      </c>
      <c r="B1503" s="1" t="s">
        <v>44</v>
      </c>
      <c r="C1503" s="2">
        <v>0</v>
      </c>
      <c r="D1503" s="2">
        <v>0</v>
      </c>
      <c r="E1503" s="3" t="str">
        <f t="shared" si="92"/>
        <v/>
      </c>
      <c r="F1503" s="2">
        <v>923.72623999999996</v>
      </c>
      <c r="G1503" s="2">
        <v>1627.85007</v>
      </c>
      <c r="H1503" s="3">
        <f t="shared" si="93"/>
        <v>0.76226461857357219</v>
      </c>
      <c r="I1503" s="2">
        <v>1733.2590399999999</v>
      </c>
      <c r="J1503" s="3">
        <f t="shared" si="94"/>
        <v>-6.0815473952468113E-2</v>
      </c>
      <c r="K1503" s="2">
        <v>15262.23595</v>
      </c>
      <c r="L1503" s="2">
        <v>17169.656760000002</v>
      </c>
      <c r="M1503" s="3">
        <f t="shared" si="95"/>
        <v>0.12497649861061166</v>
      </c>
    </row>
    <row r="1504" spans="1:13" x14ac:dyDescent="0.2">
      <c r="A1504" s="1" t="s">
        <v>28</v>
      </c>
      <c r="B1504" s="1" t="s">
        <v>44</v>
      </c>
      <c r="C1504" s="2">
        <v>0</v>
      </c>
      <c r="D1504" s="2">
        <v>0</v>
      </c>
      <c r="E1504" s="3" t="str">
        <f t="shared" si="92"/>
        <v/>
      </c>
      <c r="F1504" s="2">
        <v>84.233000000000004</v>
      </c>
      <c r="G1504" s="2">
        <v>122.36293999999999</v>
      </c>
      <c r="H1504" s="3">
        <f t="shared" si="93"/>
        <v>0.45267223059845896</v>
      </c>
      <c r="I1504" s="2">
        <v>55.771250000000002</v>
      </c>
      <c r="J1504" s="3">
        <f t="shared" si="94"/>
        <v>1.1940146580899653</v>
      </c>
      <c r="K1504" s="2">
        <v>369.21562999999998</v>
      </c>
      <c r="L1504" s="2">
        <v>452.20996000000002</v>
      </c>
      <c r="M1504" s="3">
        <f t="shared" si="95"/>
        <v>0.22478552709158084</v>
      </c>
    </row>
    <row r="1505" spans="1:13" x14ac:dyDescent="0.2">
      <c r="A1505" s="1" t="s">
        <v>9</v>
      </c>
      <c r="B1505" s="1" t="s">
        <v>44</v>
      </c>
      <c r="C1505" s="2">
        <v>0</v>
      </c>
      <c r="D1505" s="2">
        <v>0</v>
      </c>
      <c r="E1505" s="3" t="str">
        <f t="shared" si="92"/>
        <v/>
      </c>
      <c r="F1505" s="2">
        <v>9965.6687899999997</v>
      </c>
      <c r="G1505" s="2">
        <v>12717.771650000001</v>
      </c>
      <c r="H1505" s="3">
        <f t="shared" si="93"/>
        <v>0.27615837110316011</v>
      </c>
      <c r="I1505" s="2">
        <v>5324.1805999999997</v>
      </c>
      <c r="J1505" s="3">
        <f t="shared" si="94"/>
        <v>1.3886814902559843</v>
      </c>
      <c r="K1505" s="2">
        <v>103358.50337999999</v>
      </c>
      <c r="L1505" s="2">
        <v>98595.33322</v>
      </c>
      <c r="M1505" s="3">
        <f t="shared" si="95"/>
        <v>-4.6083969912839029E-2</v>
      </c>
    </row>
    <row r="1506" spans="1:13" x14ac:dyDescent="0.2">
      <c r="A1506" s="1" t="s">
        <v>8</v>
      </c>
      <c r="B1506" s="1" t="s">
        <v>44</v>
      </c>
      <c r="C1506" s="2">
        <v>0</v>
      </c>
      <c r="D1506" s="2">
        <v>0</v>
      </c>
      <c r="E1506" s="3" t="str">
        <f t="shared" si="92"/>
        <v/>
      </c>
      <c r="F1506" s="2">
        <v>47.447929999999999</v>
      </c>
      <c r="G1506" s="2">
        <v>32.493000000000002</v>
      </c>
      <c r="H1506" s="3">
        <f t="shared" si="93"/>
        <v>-0.31518614194549688</v>
      </c>
      <c r="I1506" s="2">
        <v>51.62256</v>
      </c>
      <c r="J1506" s="3">
        <f t="shared" si="94"/>
        <v>-0.37056589212158397</v>
      </c>
      <c r="K1506" s="2">
        <v>635.97190000000001</v>
      </c>
      <c r="L1506" s="2">
        <v>722.50694999999996</v>
      </c>
      <c r="M1506" s="3">
        <f t="shared" si="95"/>
        <v>0.1360674111544864</v>
      </c>
    </row>
    <row r="1507" spans="1:13" x14ac:dyDescent="0.2">
      <c r="A1507" s="1" t="s">
        <v>7</v>
      </c>
      <c r="B1507" s="1" t="s">
        <v>44</v>
      </c>
      <c r="C1507" s="2">
        <v>21.6174</v>
      </c>
      <c r="D1507" s="2">
        <v>0</v>
      </c>
      <c r="E1507" s="3">
        <f t="shared" si="92"/>
        <v>-1</v>
      </c>
      <c r="F1507" s="2">
        <v>101.77484</v>
      </c>
      <c r="G1507" s="2">
        <v>75.675640000000001</v>
      </c>
      <c r="H1507" s="3">
        <f t="shared" si="93"/>
        <v>-0.256440589835366</v>
      </c>
      <c r="I1507" s="2">
        <v>52.928359999999998</v>
      </c>
      <c r="J1507" s="3">
        <f t="shared" si="94"/>
        <v>0.42977488816959375</v>
      </c>
      <c r="K1507" s="2">
        <v>1725.5287900000001</v>
      </c>
      <c r="L1507" s="2">
        <v>1285.24623</v>
      </c>
      <c r="M1507" s="3">
        <f t="shared" si="95"/>
        <v>-0.25515804926094576</v>
      </c>
    </row>
    <row r="1508" spans="1:13" x14ac:dyDescent="0.2">
      <c r="A1508" s="1" t="s">
        <v>6</v>
      </c>
      <c r="B1508" s="1" t="s">
        <v>44</v>
      </c>
      <c r="C1508" s="2">
        <v>0</v>
      </c>
      <c r="D1508" s="2">
        <v>0</v>
      </c>
      <c r="E1508" s="3" t="str">
        <f t="shared" si="92"/>
        <v/>
      </c>
      <c r="F1508" s="2">
        <v>58.212470000000003</v>
      </c>
      <c r="G1508" s="2">
        <v>51.466639999999998</v>
      </c>
      <c r="H1508" s="3">
        <f t="shared" si="93"/>
        <v>-0.11588290275262336</v>
      </c>
      <c r="I1508" s="2">
        <v>55.285060000000001</v>
      </c>
      <c r="J1508" s="3">
        <f t="shared" si="94"/>
        <v>-6.9067845815849793E-2</v>
      </c>
      <c r="K1508" s="2">
        <v>1356.9555</v>
      </c>
      <c r="L1508" s="2">
        <v>1101.1649199999999</v>
      </c>
      <c r="M1508" s="3">
        <f t="shared" si="95"/>
        <v>-0.18850329284932343</v>
      </c>
    </row>
    <row r="1509" spans="1:13" x14ac:dyDescent="0.2">
      <c r="A1509" s="1" t="s">
        <v>4</v>
      </c>
      <c r="B1509" s="1" t="s">
        <v>44</v>
      </c>
      <c r="C1509" s="2">
        <v>0</v>
      </c>
      <c r="D1509" s="2">
        <v>0</v>
      </c>
      <c r="E1509" s="3" t="str">
        <f t="shared" si="92"/>
        <v/>
      </c>
      <c r="F1509" s="2">
        <v>38.574300000000001</v>
      </c>
      <c r="G1509" s="2">
        <v>10.398429999999999</v>
      </c>
      <c r="H1509" s="3">
        <f t="shared" si="93"/>
        <v>-0.73043114197794901</v>
      </c>
      <c r="I1509" s="2">
        <v>40.513570000000001</v>
      </c>
      <c r="J1509" s="3">
        <f t="shared" si="94"/>
        <v>-0.74333464071421007</v>
      </c>
      <c r="K1509" s="2">
        <v>206.46680000000001</v>
      </c>
      <c r="L1509" s="2">
        <v>404.68723</v>
      </c>
      <c r="M1509" s="3">
        <f t="shared" si="95"/>
        <v>0.9600595834293939</v>
      </c>
    </row>
    <row r="1510" spans="1:13" x14ac:dyDescent="0.2">
      <c r="A1510" s="1" t="s">
        <v>24</v>
      </c>
      <c r="B1510" s="1" t="s">
        <v>44</v>
      </c>
      <c r="C1510" s="2">
        <v>0</v>
      </c>
      <c r="D1510" s="2">
        <v>0</v>
      </c>
      <c r="E1510" s="3" t="str">
        <f t="shared" si="92"/>
        <v/>
      </c>
      <c r="F1510" s="2">
        <v>0</v>
      </c>
      <c r="G1510" s="2">
        <v>0</v>
      </c>
      <c r="H1510" s="3" t="str">
        <f t="shared" si="93"/>
        <v/>
      </c>
      <c r="I1510" s="2">
        <v>0.09</v>
      </c>
      <c r="J1510" s="3">
        <f t="shared" si="94"/>
        <v>-1</v>
      </c>
      <c r="K1510" s="2">
        <v>6.5477999999999996</v>
      </c>
      <c r="L1510" s="2">
        <v>0.20813000000000001</v>
      </c>
      <c r="M1510" s="3">
        <f t="shared" si="95"/>
        <v>-0.96821375118360364</v>
      </c>
    </row>
    <row r="1511" spans="1:13" x14ac:dyDescent="0.2">
      <c r="A1511" s="1" t="s">
        <v>3</v>
      </c>
      <c r="B1511" s="1" t="s">
        <v>44</v>
      </c>
      <c r="C1511" s="2">
        <v>0</v>
      </c>
      <c r="D1511" s="2">
        <v>0</v>
      </c>
      <c r="E1511" s="3" t="str">
        <f t="shared" si="92"/>
        <v/>
      </c>
      <c r="F1511" s="2">
        <v>49.546100000000003</v>
      </c>
      <c r="G1511" s="2">
        <v>1008.02913</v>
      </c>
      <c r="H1511" s="3">
        <f t="shared" si="93"/>
        <v>19.345277024831418</v>
      </c>
      <c r="I1511" s="2">
        <v>327.13844999999998</v>
      </c>
      <c r="J1511" s="3">
        <f t="shared" si="94"/>
        <v>2.0813532618987467</v>
      </c>
      <c r="K1511" s="2">
        <v>236.34396000000001</v>
      </c>
      <c r="L1511" s="2">
        <v>4843.19355</v>
      </c>
      <c r="M1511" s="3">
        <f t="shared" si="95"/>
        <v>19.492140141850886</v>
      </c>
    </row>
    <row r="1512" spans="1:13" x14ac:dyDescent="0.2">
      <c r="A1512" s="1" t="s">
        <v>27</v>
      </c>
      <c r="B1512" s="1" t="s">
        <v>44</v>
      </c>
      <c r="C1512" s="2">
        <v>0</v>
      </c>
      <c r="D1512" s="2">
        <v>0</v>
      </c>
      <c r="E1512" s="3" t="str">
        <f t="shared" si="92"/>
        <v/>
      </c>
      <c r="F1512" s="2">
        <v>0</v>
      </c>
      <c r="G1512" s="2">
        <v>0</v>
      </c>
      <c r="H1512" s="3" t="str">
        <f t="shared" si="93"/>
        <v/>
      </c>
      <c r="I1512" s="2">
        <v>0</v>
      </c>
      <c r="J1512" s="3" t="str">
        <f t="shared" si="94"/>
        <v/>
      </c>
      <c r="K1512" s="2">
        <v>167.4615</v>
      </c>
      <c r="L1512" s="2">
        <v>264.49475000000001</v>
      </c>
      <c r="M1512" s="3">
        <f t="shared" si="95"/>
        <v>0.57943616891046612</v>
      </c>
    </row>
    <row r="1513" spans="1:13" x14ac:dyDescent="0.2">
      <c r="A1513" s="1" t="s">
        <v>2</v>
      </c>
      <c r="B1513" s="1" t="s">
        <v>44</v>
      </c>
      <c r="C1513" s="2">
        <v>0</v>
      </c>
      <c r="D1513" s="2">
        <v>0</v>
      </c>
      <c r="E1513" s="3" t="str">
        <f t="shared" si="92"/>
        <v/>
      </c>
      <c r="F1513" s="2">
        <v>80.562929999999994</v>
      </c>
      <c r="G1513" s="2">
        <v>91.245279999999994</v>
      </c>
      <c r="H1513" s="3">
        <f t="shared" si="93"/>
        <v>0.13259634424914779</v>
      </c>
      <c r="I1513" s="2">
        <v>69.365830000000003</v>
      </c>
      <c r="J1513" s="3">
        <f t="shared" si="94"/>
        <v>0.3154211518841481</v>
      </c>
      <c r="K1513" s="2">
        <v>2621.6611899999998</v>
      </c>
      <c r="L1513" s="2">
        <v>1641.6938700000001</v>
      </c>
      <c r="M1513" s="3">
        <f t="shared" si="95"/>
        <v>-0.37379632568005472</v>
      </c>
    </row>
    <row r="1514" spans="1:13" x14ac:dyDescent="0.2">
      <c r="A1514" s="1" t="s">
        <v>26</v>
      </c>
      <c r="B1514" s="1" t="s">
        <v>44</v>
      </c>
      <c r="C1514" s="2">
        <v>0</v>
      </c>
      <c r="D1514" s="2">
        <v>0</v>
      </c>
      <c r="E1514" s="3" t="str">
        <f t="shared" si="92"/>
        <v/>
      </c>
      <c r="F1514" s="2">
        <v>830.52255000000002</v>
      </c>
      <c r="G1514" s="2">
        <v>1453.36851</v>
      </c>
      <c r="H1514" s="3">
        <f t="shared" si="93"/>
        <v>0.74994467037649959</v>
      </c>
      <c r="I1514" s="2">
        <v>778.35310000000004</v>
      </c>
      <c r="J1514" s="3">
        <f t="shared" si="94"/>
        <v>0.867235461643308</v>
      </c>
      <c r="K1514" s="2">
        <v>19682.970949999999</v>
      </c>
      <c r="L1514" s="2">
        <v>16454.39501</v>
      </c>
      <c r="M1514" s="3">
        <f t="shared" si="95"/>
        <v>-0.16402889320933534</v>
      </c>
    </row>
    <row r="1515" spans="1:13" x14ac:dyDescent="0.2">
      <c r="A1515" s="1" t="s">
        <v>30</v>
      </c>
      <c r="B1515" s="1" t="s">
        <v>44</v>
      </c>
      <c r="C1515" s="2">
        <v>0</v>
      </c>
      <c r="D1515" s="2">
        <v>0</v>
      </c>
      <c r="E1515" s="3" t="str">
        <f t="shared" si="92"/>
        <v/>
      </c>
      <c r="F1515" s="2">
        <v>6.8948999999999998</v>
      </c>
      <c r="G1515" s="2">
        <v>0</v>
      </c>
      <c r="H1515" s="3">
        <f t="shared" si="93"/>
        <v>-1</v>
      </c>
      <c r="I1515" s="2">
        <v>0</v>
      </c>
      <c r="J1515" s="3" t="str">
        <f t="shared" si="94"/>
        <v/>
      </c>
      <c r="K1515" s="2">
        <v>285.03636999999998</v>
      </c>
      <c r="L1515" s="2">
        <v>233.43170000000001</v>
      </c>
      <c r="M1515" s="3">
        <f t="shared" si="95"/>
        <v>-0.181045913544296</v>
      </c>
    </row>
    <row r="1516" spans="1:13" x14ac:dyDescent="0.2">
      <c r="A1516" s="6" t="s">
        <v>0</v>
      </c>
      <c r="B1516" s="6" t="s">
        <v>44</v>
      </c>
      <c r="C1516" s="5">
        <v>22.727229999999999</v>
      </c>
      <c r="D1516" s="5">
        <v>0</v>
      </c>
      <c r="E1516" s="4">
        <f t="shared" si="92"/>
        <v>-1</v>
      </c>
      <c r="F1516" s="5">
        <v>13365.592919999999</v>
      </c>
      <c r="G1516" s="5">
        <v>18697.3518</v>
      </c>
      <c r="H1516" s="4">
        <f t="shared" si="93"/>
        <v>0.39891674929150844</v>
      </c>
      <c r="I1516" s="5">
        <v>10435.155909999999</v>
      </c>
      <c r="J1516" s="4">
        <f t="shared" si="94"/>
        <v>0.79176544761370993</v>
      </c>
      <c r="K1516" s="5">
        <v>161591.07016</v>
      </c>
      <c r="L1516" s="5">
        <v>159200.78386</v>
      </c>
      <c r="M1516" s="4">
        <f t="shared" si="95"/>
        <v>-1.4792193019287914E-2</v>
      </c>
    </row>
    <row r="1517" spans="1:13" x14ac:dyDescent="0.2">
      <c r="A1517" s="1" t="s">
        <v>22</v>
      </c>
      <c r="B1517" s="1" t="s">
        <v>43</v>
      </c>
      <c r="C1517" s="2">
        <v>0</v>
      </c>
      <c r="D1517" s="2">
        <v>0</v>
      </c>
      <c r="E1517" s="3" t="str">
        <f t="shared" si="92"/>
        <v/>
      </c>
      <c r="F1517" s="2">
        <v>988.90556000000004</v>
      </c>
      <c r="G1517" s="2">
        <v>2085.1305900000002</v>
      </c>
      <c r="H1517" s="3">
        <f t="shared" si="93"/>
        <v>1.1085234772064587</v>
      </c>
      <c r="I1517" s="2">
        <v>1338.3201300000001</v>
      </c>
      <c r="J1517" s="3">
        <f t="shared" si="94"/>
        <v>0.55802079282779693</v>
      </c>
      <c r="K1517" s="2">
        <v>16325.03837</v>
      </c>
      <c r="L1517" s="2">
        <v>16714.391169999999</v>
      </c>
      <c r="M1517" s="3">
        <f t="shared" si="95"/>
        <v>2.3850038889678737E-2</v>
      </c>
    </row>
    <row r="1518" spans="1:13" x14ac:dyDescent="0.2">
      <c r="A1518" s="1" t="s">
        <v>21</v>
      </c>
      <c r="B1518" s="1" t="s">
        <v>43</v>
      </c>
      <c r="C1518" s="2">
        <v>0</v>
      </c>
      <c r="D1518" s="2">
        <v>0</v>
      </c>
      <c r="E1518" s="3" t="str">
        <f t="shared" si="92"/>
        <v/>
      </c>
      <c r="F1518" s="2">
        <v>2319.4729499999999</v>
      </c>
      <c r="G1518" s="2">
        <v>2427.6953199999998</v>
      </c>
      <c r="H1518" s="3">
        <f t="shared" si="93"/>
        <v>4.6658172926741903E-2</v>
      </c>
      <c r="I1518" s="2">
        <v>2584.6716799999999</v>
      </c>
      <c r="J1518" s="3">
        <f t="shared" si="94"/>
        <v>-6.0733578355298135E-2</v>
      </c>
      <c r="K1518" s="2">
        <v>26784.988850000002</v>
      </c>
      <c r="L1518" s="2">
        <v>30447.370009999999</v>
      </c>
      <c r="M1518" s="3">
        <f t="shared" si="95"/>
        <v>0.13673259975988361</v>
      </c>
    </row>
    <row r="1519" spans="1:13" x14ac:dyDescent="0.2">
      <c r="A1519" s="1" t="s">
        <v>20</v>
      </c>
      <c r="B1519" s="1" t="s">
        <v>43</v>
      </c>
      <c r="C1519" s="2">
        <v>114.99432</v>
      </c>
      <c r="D1519" s="2">
        <v>0</v>
      </c>
      <c r="E1519" s="3">
        <f t="shared" si="92"/>
        <v>-1</v>
      </c>
      <c r="F1519" s="2">
        <v>5618.1167699999996</v>
      </c>
      <c r="G1519" s="2">
        <v>6067.9213499999996</v>
      </c>
      <c r="H1519" s="3">
        <f t="shared" si="93"/>
        <v>8.0063230868019142E-2</v>
      </c>
      <c r="I1519" s="2">
        <v>8678.1175600000006</v>
      </c>
      <c r="J1519" s="3">
        <f t="shared" si="94"/>
        <v>-0.30077907932835157</v>
      </c>
      <c r="K1519" s="2">
        <v>80076.125289999996</v>
      </c>
      <c r="L1519" s="2">
        <v>81205.16459</v>
      </c>
      <c r="M1519" s="3">
        <f t="shared" si="95"/>
        <v>1.4099574572459916E-2</v>
      </c>
    </row>
    <row r="1520" spans="1:13" x14ac:dyDescent="0.2">
      <c r="A1520" s="1" t="s">
        <v>19</v>
      </c>
      <c r="B1520" s="1" t="s">
        <v>43</v>
      </c>
      <c r="C1520" s="2">
        <v>0</v>
      </c>
      <c r="D1520" s="2">
        <v>0</v>
      </c>
      <c r="E1520" s="3" t="str">
        <f t="shared" si="92"/>
        <v/>
      </c>
      <c r="F1520" s="2">
        <v>2.6688200000000002</v>
      </c>
      <c r="G1520" s="2">
        <v>87.070359999999994</v>
      </c>
      <c r="H1520" s="3">
        <f t="shared" si="93"/>
        <v>31.625040279973916</v>
      </c>
      <c r="I1520" s="2">
        <v>58.366309999999999</v>
      </c>
      <c r="J1520" s="3">
        <f t="shared" si="94"/>
        <v>0.49179141186071207</v>
      </c>
      <c r="K1520" s="2">
        <v>411.43565999999998</v>
      </c>
      <c r="L1520" s="2">
        <v>1083.4769899999999</v>
      </c>
      <c r="M1520" s="3">
        <f t="shared" si="95"/>
        <v>1.6334056459763353</v>
      </c>
    </row>
    <row r="1521" spans="1:13" x14ac:dyDescent="0.2">
      <c r="A1521" s="1" t="s">
        <v>18</v>
      </c>
      <c r="B1521" s="1" t="s">
        <v>43</v>
      </c>
      <c r="C1521" s="2">
        <v>0</v>
      </c>
      <c r="D1521" s="2">
        <v>0</v>
      </c>
      <c r="E1521" s="3" t="str">
        <f t="shared" si="92"/>
        <v/>
      </c>
      <c r="F1521" s="2">
        <v>0</v>
      </c>
      <c r="G1521" s="2">
        <v>0</v>
      </c>
      <c r="H1521" s="3" t="str">
        <f t="shared" si="93"/>
        <v/>
      </c>
      <c r="I1521" s="2">
        <v>0.51153000000000004</v>
      </c>
      <c r="J1521" s="3">
        <f t="shared" si="94"/>
        <v>-1</v>
      </c>
      <c r="K1521" s="2">
        <v>8.9571100000000001</v>
      </c>
      <c r="L1521" s="2">
        <v>10.82849</v>
      </c>
      <c r="M1521" s="3">
        <f t="shared" si="95"/>
        <v>0.20892676320822234</v>
      </c>
    </row>
    <row r="1522" spans="1:13" x14ac:dyDescent="0.2">
      <c r="A1522" s="1" t="s">
        <v>17</v>
      </c>
      <c r="B1522" s="1" t="s">
        <v>43</v>
      </c>
      <c r="C1522" s="2">
        <v>0</v>
      </c>
      <c r="D1522" s="2">
        <v>0</v>
      </c>
      <c r="E1522" s="3" t="str">
        <f t="shared" si="92"/>
        <v/>
      </c>
      <c r="F1522" s="2">
        <v>787.64045999999996</v>
      </c>
      <c r="G1522" s="2">
        <v>2026.1566</v>
      </c>
      <c r="H1522" s="3">
        <f t="shared" si="93"/>
        <v>1.572438444820369</v>
      </c>
      <c r="I1522" s="2">
        <v>542.00485000000003</v>
      </c>
      <c r="J1522" s="3">
        <f t="shared" si="94"/>
        <v>2.7382628587179614</v>
      </c>
      <c r="K1522" s="2">
        <v>13292.29945</v>
      </c>
      <c r="L1522" s="2">
        <v>15647.39273</v>
      </c>
      <c r="M1522" s="3">
        <f t="shared" si="95"/>
        <v>0.17717726634574116</v>
      </c>
    </row>
    <row r="1523" spans="1:13" x14ac:dyDescent="0.2">
      <c r="A1523" s="1" t="s">
        <v>16</v>
      </c>
      <c r="B1523" s="1" t="s">
        <v>43</v>
      </c>
      <c r="C1523" s="2">
        <v>0</v>
      </c>
      <c r="D1523" s="2">
        <v>0</v>
      </c>
      <c r="E1523" s="3" t="str">
        <f t="shared" si="92"/>
        <v/>
      </c>
      <c r="F1523" s="2">
        <v>1041.46118</v>
      </c>
      <c r="G1523" s="2">
        <v>2803.8037599999998</v>
      </c>
      <c r="H1523" s="3">
        <f t="shared" si="93"/>
        <v>1.6921826889409357</v>
      </c>
      <c r="I1523" s="2">
        <v>5382.4584400000003</v>
      </c>
      <c r="J1523" s="3">
        <f t="shared" si="94"/>
        <v>-0.47908492164781125</v>
      </c>
      <c r="K1523" s="2">
        <v>6812.73225</v>
      </c>
      <c r="L1523" s="2">
        <v>15895.689700000001</v>
      </c>
      <c r="M1523" s="3">
        <f t="shared" si="95"/>
        <v>1.3332327055712487</v>
      </c>
    </row>
    <row r="1524" spans="1:13" x14ac:dyDescent="0.2">
      <c r="A1524" s="1" t="s">
        <v>15</v>
      </c>
      <c r="B1524" s="1" t="s">
        <v>43</v>
      </c>
      <c r="C1524" s="2">
        <v>0</v>
      </c>
      <c r="D1524" s="2">
        <v>0</v>
      </c>
      <c r="E1524" s="3" t="str">
        <f t="shared" si="92"/>
        <v/>
      </c>
      <c r="F1524" s="2">
        <v>12.363530000000001</v>
      </c>
      <c r="G1524" s="2">
        <v>10.80179</v>
      </c>
      <c r="H1524" s="3">
        <f t="shared" si="93"/>
        <v>-0.12631829259119365</v>
      </c>
      <c r="I1524" s="2">
        <v>21.940049999999999</v>
      </c>
      <c r="J1524" s="3">
        <f t="shared" si="94"/>
        <v>-0.5076679405926604</v>
      </c>
      <c r="K1524" s="2">
        <v>106.18482</v>
      </c>
      <c r="L1524" s="2">
        <v>149.71464</v>
      </c>
      <c r="M1524" s="3">
        <f t="shared" si="95"/>
        <v>0.40994390723645813</v>
      </c>
    </row>
    <row r="1525" spans="1:13" x14ac:dyDescent="0.2">
      <c r="A1525" s="1" t="s">
        <v>14</v>
      </c>
      <c r="B1525" s="1" t="s">
        <v>43</v>
      </c>
      <c r="C1525" s="2">
        <v>0</v>
      </c>
      <c r="D1525" s="2">
        <v>0</v>
      </c>
      <c r="E1525" s="3" t="str">
        <f t="shared" si="92"/>
        <v/>
      </c>
      <c r="F1525" s="2">
        <v>7.5275100000000004</v>
      </c>
      <c r="G1525" s="2">
        <v>41.110709999999997</v>
      </c>
      <c r="H1525" s="3">
        <f t="shared" si="93"/>
        <v>4.4613956009357674</v>
      </c>
      <c r="I1525" s="2">
        <v>39.881570000000004</v>
      </c>
      <c r="J1525" s="3">
        <f t="shared" si="94"/>
        <v>3.0819749573549826E-2</v>
      </c>
      <c r="K1525" s="2">
        <v>65.917900000000003</v>
      </c>
      <c r="L1525" s="2">
        <v>168.13695000000001</v>
      </c>
      <c r="M1525" s="3">
        <f t="shared" si="95"/>
        <v>1.5507024647326446</v>
      </c>
    </row>
    <row r="1526" spans="1:13" x14ac:dyDescent="0.2">
      <c r="A1526" s="1" t="s">
        <v>13</v>
      </c>
      <c r="B1526" s="1" t="s">
        <v>43</v>
      </c>
      <c r="C1526" s="2">
        <v>0</v>
      </c>
      <c r="D1526" s="2">
        <v>0</v>
      </c>
      <c r="E1526" s="3" t="str">
        <f t="shared" si="92"/>
        <v/>
      </c>
      <c r="F1526" s="2">
        <v>1036.3007700000001</v>
      </c>
      <c r="G1526" s="2">
        <v>1127.24686</v>
      </c>
      <c r="H1526" s="3">
        <f t="shared" si="93"/>
        <v>8.7760322710172201E-2</v>
      </c>
      <c r="I1526" s="2">
        <v>1266.7650799999999</v>
      </c>
      <c r="J1526" s="3">
        <f t="shared" si="94"/>
        <v>-0.11013740606111433</v>
      </c>
      <c r="K1526" s="2">
        <v>14311.95858</v>
      </c>
      <c r="L1526" s="2">
        <v>13705.015439999999</v>
      </c>
      <c r="M1526" s="3">
        <f t="shared" si="95"/>
        <v>-4.2408111832308082E-2</v>
      </c>
    </row>
    <row r="1527" spans="1:13" x14ac:dyDescent="0.2">
      <c r="A1527" s="1" t="s">
        <v>12</v>
      </c>
      <c r="B1527" s="1" t="s">
        <v>43</v>
      </c>
      <c r="C1527" s="2">
        <v>0</v>
      </c>
      <c r="D1527" s="2">
        <v>0</v>
      </c>
      <c r="E1527" s="3" t="str">
        <f t="shared" si="92"/>
        <v/>
      </c>
      <c r="F1527" s="2">
        <v>3326.6484700000001</v>
      </c>
      <c r="G1527" s="2">
        <v>829.62426000000005</v>
      </c>
      <c r="H1527" s="3">
        <f t="shared" si="93"/>
        <v>-0.75061258576563694</v>
      </c>
      <c r="I1527" s="2">
        <v>1313.7132999999999</v>
      </c>
      <c r="J1527" s="3">
        <f t="shared" si="94"/>
        <v>-0.36848910641309629</v>
      </c>
      <c r="K1527" s="2">
        <v>33846.630219999999</v>
      </c>
      <c r="L1527" s="2">
        <v>23585.394059999999</v>
      </c>
      <c r="M1527" s="3">
        <f t="shared" si="95"/>
        <v>-0.3031686195435972</v>
      </c>
    </row>
    <row r="1528" spans="1:13" x14ac:dyDescent="0.2">
      <c r="A1528" s="1" t="s">
        <v>11</v>
      </c>
      <c r="B1528" s="1" t="s">
        <v>43</v>
      </c>
      <c r="C1528" s="2">
        <v>0</v>
      </c>
      <c r="D1528" s="2">
        <v>0</v>
      </c>
      <c r="E1528" s="3" t="str">
        <f t="shared" si="92"/>
        <v/>
      </c>
      <c r="F1528" s="2">
        <v>2698.8314099999998</v>
      </c>
      <c r="G1528" s="2">
        <v>6904.9472500000002</v>
      </c>
      <c r="H1528" s="3">
        <f t="shared" si="93"/>
        <v>1.5584952155273757</v>
      </c>
      <c r="I1528" s="2">
        <v>2617.1602400000002</v>
      </c>
      <c r="J1528" s="3">
        <f t="shared" si="94"/>
        <v>1.6383356832595011</v>
      </c>
      <c r="K1528" s="2">
        <v>29203.451130000001</v>
      </c>
      <c r="L1528" s="2">
        <v>35701.088309999999</v>
      </c>
      <c r="M1528" s="3">
        <f t="shared" si="95"/>
        <v>0.22249552462397615</v>
      </c>
    </row>
    <row r="1529" spans="1:13" x14ac:dyDescent="0.2">
      <c r="A1529" s="1" t="s">
        <v>10</v>
      </c>
      <c r="B1529" s="1" t="s">
        <v>43</v>
      </c>
      <c r="C1529" s="2">
        <v>1.405E-2</v>
      </c>
      <c r="D1529" s="2">
        <v>0</v>
      </c>
      <c r="E1529" s="3">
        <f t="shared" si="92"/>
        <v>-1</v>
      </c>
      <c r="F1529" s="2">
        <v>2866.36886</v>
      </c>
      <c r="G1529" s="2">
        <v>3601.4998500000002</v>
      </c>
      <c r="H1529" s="3">
        <f t="shared" si="93"/>
        <v>0.2564676864372577</v>
      </c>
      <c r="I1529" s="2">
        <v>3434.8829500000002</v>
      </c>
      <c r="J1529" s="3">
        <f t="shared" si="94"/>
        <v>4.8507300663622299E-2</v>
      </c>
      <c r="K1529" s="2">
        <v>32549.288820000002</v>
      </c>
      <c r="L1529" s="2">
        <v>33699.012300000002</v>
      </c>
      <c r="M1529" s="3">
        <f t="shared" si="95"/>
        <v>3.5322537655371189E-2</v>
      </c>
    </row>
    <row r="1530" spans="1:13" x14ac:dyDescent="0.2">
      <c r="A1530" s="1" t="s">
        <v>28</v>
      </c>
      <c r="B1530" s="1" t="s">
        <v>43</v>
      </c>
      <c r="C1530" s="2">
        <v>0</v>
      </c>
      <c r="D1530" s="2">
        <v>0</v>
      </c>
      <c r="E1530" s="3" t="str">
        <f t="shared" si="92"/>
        <v/>
      </c>
      <c r="F1530" s="2">
        <v>115.73783</v>
      </c>
      <c r="G1530" s="2">
        <v>143.29989</v>
      </c>
      <c r="H1530" s="3">
        <f t="shared" si="93"/>
        <v>0.23814218739024229</v>
      </c>
      <c r="I1530" s="2">
        <v>145.37707</v>
      </c>
      <c r="J1530" s="3">
        <f t="shared" si="94"/>
        <v>-1.4288223032696945E-2</v>
      </c>
      <c r="K1530" s="2">
        <v>3600.3399199999999</v>
      </c>
      <c r="L1530" s="2">
        <v>2638.8411999999998</v>
      </c>
      <c r="M1530" s="3">
        <f t="shared" si="95"/>
        <v>-0.26705776159046668</v>
      </c>
    </row>
    <row r="1531" spans="1:13" x14ac:dyDescent="0.2">
      <c r="A1531" s="1" t="s">
        <v>9</v>
      </c>
      <c r="B1531" s="1" t="s">
        <v>43</v>
      </c>
      <c r="C1531" s="2">
        <v>0</v>
      </c>
      <c r="D1531" s="2">
        <v>0</v>
      </c>
      <c r="E1531" s="3" t="str">
        <f t="shared" si="92"/>
        <v/>
      </c>
      <c r="F1531" s="2">
        <v>531.70833000000005</v>
      </c>
      <c r="G1531" s="2">
        <v>422.00146000000001</v>
      </c>
      <c r="H1531" s="3">
        <f t="shared" si="93"/>
        <v>-0.20632904133738139</v>
      </c>
      <c r="I1531" s="2">
        <v>220.59437</v>
      </c>
      <c r="J1531" s="3">
        <f t="shared" si="94"/>
        <v>0.91302008296947923</v>
      </c>
      <c r="K1531" s="2">
        <v>2812.8842199999999</v>
      </c>
      <c r="L1531" s="2">
        <v>3304.3843499999998</v>
      </c>
      <c r="M1531" s="3">
        <f t="shared" si="95"/>
        <v>0.17473173140414566</v>
      </c>
    </row>
    <row r="1532" spans="1:13" x14ac:dyDescent="0.2">
      <c r="A1532" s="1" t="s">
        <v>8</v>
      </c>
      <c r="B1532" s="1" t="s">
        <v>43</v>
      </c>
      <c r="C1532" s="2">
        <v>0.61602000000000001</v>
      </c>
      <c r="D1532" s="2">
        <v>0</v>
      </c>
      <c r="E1532" s="3">
        <f t="shared" si="92"/>
        <v>-1</v>
      </c>
      <c r="F1532" s="2">
        <v>3748.3080500000001</v>
      </c>
      <c r="G1532" s="2">
        <v>3568.9503</v>
      </c>
      <c r="H1532" s="3">
        <f t="shared" si="93"/>
        <v>-4.7850322760958797E-2</v>
      </c>
      <c r="I1532" s="2">
        <v>2081.5906399999999</v>
      </c>
      <c r="J1532" s="3">
        <f t="shared" si="94"/>
        <v>0.71453033628168128</v>
      </c>
      <c r="K1532" s="2">
        <v>26142.47883</v>
      </c>
      <c r="L1532" s="2">
        <v>34117.973299999998</v>
      </c>
      <c r="M1532" s="3">
        <f t="shared" si="95"/>
        <v>0.30507797374010526</v>
      </c>
    </row>
    <row r="1533" spans="1:13" x14ac:dyDescent="0.2">
      <c r="A1533" s="1" t="s">
        <v>7</v>
      </c>
      <c r="B1533" s="1" t="s">
        <v>43</v>
      </c>
      <c r="C1533" s="2">
        <v>0</v>
      </c>
      <c r="D1533" s="2">
        <v>0</v>
      </c>
      <c r="E1533" s="3" t="str">
        <f t="shared" si="92"/>
        <v/>
      </c>
      <c r="F1533" s="2">
        <v>705.22720000000004</v>
      </c>
      <c r="G1533" s="2">
        <v>528.65066999999999</v>
      </c>
      <c r="H1533" s="3">
        <f t="shared" si="93"/>
        <v>-0.25038247248546286</v>
      </c>
      <c r="I1533" s="2">
        <v>883.17555000000004</v>
      </c>
      <c r="J1533" s="3">
        <f t="shared" si="94"/>
        <v>-0.40142062356685493</v>
      </c>
      <c r="K1533" s="2">
        <v>11578.897849999999</v>
      </c>
      <c r="L1533" s="2">
        <v>12646.565699999999</v>
      </c>
      <c r="M1533" s="3">
        <f t="shared" si="95"/>
        <v>9.2208072290749232E-2</v>
      </c>
    </row>
    <row r="1534" spans="1:13" x14ac:dyDescent="0.2">
      <c r="A1534" s="1" t="s">
        <v>6</v>
      </c>
      <c r="B1534" s="1" t="s">
        <v>43</v>
      </c>
      <c r="C1534" s="2">
        <v>0</v>
      </c>
      <c r="D1534" s="2">
        <v>0</v>
      </c>
      <c r="E1534" s="3" t="str">
        <f t="shared" si="92"/>
        <v/>
      </c>
      <c r="F1534" s="2">
        <v>1150.2017800000001</v>
      </c>
      <c r="G1534" s="2">
        <v>1051.3984399999999</v>
      </c>
      <c r="H1534" s="3">
        <f t="shared" si="93"/>
        <v>-8.5900875583760805E-2</v>
      </c>
      <c r="I1534" s="2">
        <v>1374.1358600000001</v>
      </c>
      <c r="J1534" s="3">
        <f t="shared" si="94"/>
        <v>-0.23486572863326638</v>
      </c>
      <c r="K1534" s="2">
        <v>12616.26665</v>
      </c>
      <c r="L1534" s="2">
        <v>12551.079809999999</v>
      </c>
      <c r="M1534" s="3">
        <f t="shared" si="95"/>
        <v>-5.1668882569155805E-3</v>
      </c>
    </row>
    <row r="1535" spans="1:13" x14ac:dyDescent="0.2">
      <c r="A1535" s="1" t="s">
        <v>5</v>
      </c>
      <c r="B1535" s="1" t="s">
        <v>43</v>
      </c>
      <c r="C1535" s="2">
        <v>0</v>
      </c>
      <c r="D1535" s="2">
        <v>0</v>
      </c>
      <c r="E1535" s="3" t="str">
        <f t="shared" si="92"/>
        <v/>
      </c>
      <c r="F1535" s="2">
        <v>354.60599999999999</v>
      </c>
      <c r="G1535" s="2">
        <v>621.70325000000003</v>
      </c>
      <c r="H1535" s="3">
        <f t="shared" si="93"/>
        <v>0.75322259070630504</v>
      </c>
      <c r="I1535" s="2">
        <v>437.29874999999998</v>
      </c>
      <c r="J1535" s="3">
        <f t="shared" si="94"/>
        <v>0.42168997738959924</v>
      </c>
      <c r="K1535" s="2">
        <v>6242.7408699999996</v>
      </c>
      <c r="L1535" s="2">
        <v>6484.4874600000003</v>
      </c>
      <c r="M1535" s="3">
        <f t="shared" si="95"/>
        <v>3.8724431308967855E-2</v>
      </c>
    </row>
    <row r="1536" spans="1:13" x14ac:dyDescent="0.2">
      <c r="A1536" s="1" t="s">
        <v>4</v>
      </c>
      <c r="B1536" s="1" t="s">
        <v>43</v>
      </c>
      <c r="C1536" s="2">
        <v>2.2178200000000001</v>
      </c>
      <c r="D1536" s="2">
        <v>0</v>
      </c>
      <c r="E1536" s="3">
        <f t="shared" si="92"/>
        <v>-1</v>
      </c>
      <c r="F1536" s="2">
        <v>449017.42554999999</v>
      </c>
      <c r="G1536" s="2">
        <v>455920.37913000002</v>
      </c>
      <c r="H1536" s="3">
        <f t="shared" si="93"/>
        <v>1.537346478601509E-2</v>
      </c>
      <c r="I1536" s="2">
        <v>417692.63665</v>
      </c>
      <c r="J1536" s="3">
        <f t="shared" si="94"/>
        <v>9.152122667662077E-2</v>
      </c>
      <c r="K1536" s="2">
        <v>2192493.8911700002</v>
      </c>
      <c r="L1536" s="2">
        <v>4867154.6328699999</v>
      </c>
      <c r="M1536" s="3">
        <f t="shared" si="95"/>
        <v>1.2199170782057216</v>
      </c>
    </row>
    <row r="1537" spans="1:13" x14ac:dyDescent="0.2">
      <c r="A1537" s="1" t="s">
        <v>24</v>
      </c>
      <c r="B1537" s="1" t="s">
        <v>43</v>
      </c>
      <c r="C1537" s="2">
        <v>0</v>
      </c>
      <c r="D1537" s="2">
        <v>0</v>
      </c>
      <c r="E1537" s="3" t="str">
        <f t="shared" si="92"/>
        <v/>
      </c>
      <c r="F1537" s="2">
        <v>51.73901</v>
      </c>
      <c r="G1537" s="2">
        <v>19.668700000000001</v>
      </c>
      <c r="H1537" s="3">
        <f t="shared" si="93"/>
        <v>-0.6198477705700205</v>
      </c>
      <c r="I1537" s="2">
        <v>35.362009999999998</v>
      </c>
      <c r="J1537" s="3">
        <f t="shared" si="94"/>
        <v>-0.4437901012979748</v>
      </c>
      <c r="K1537" s="2">
        <v>713.36337000000003</v>
      </c>
      <c r="L1537" s="2">
        <v>549.35794999999996</v>
      </c>
      <c r="M1537" s="3">
        <f t="shared" si="95"/>
        <v>-0.22990445949025962</v>
      </c>
    </row>
    <row r="1538" spans="1:13" x14ac:dyDescent="0.2">
      <c r="A1538" s="1" t="s">
        <v>3</v>
      </c>
      <c r="B1538" s="1" t="s">
        <v>43</v>
      </c>
      <c r="C1538" s="2">
        <v>0</v>
      </c>
      <c r="D1538" s="2">
        <v>0</v>
      </c>
      <c r="E1538" s="3" t="str">
        <f t="shared" si="92"/>
        <v/>
      </c>
      <c r="F1538" s="2">
        <v>498.76488000000001</v>
      </c>
      <c r="G1538" s="2">
        <v>463.77163999999999</v>
      </c>
      <c r="H1538" s="3">
        <f t="shared" si="93"/>
        <v>-7.0159791523412784E-2</v>
      </c>
      <c r="I1538" s="2">
        <v>332.02535999999998</v>
      </c>
      <c r="J1538" s="3">
        <f t="shared" si="94"/>
        <v>0.39679583511331784</v>
      </c>
      <c r="K1538" s="2">
        <v>2083.5751300000002</v>
      </c>
      <c r="L1538" s="2">
        <v>5356.6775799999996</v>
      </c>
      <c r="M1538" s="3">
        <f t="shared" si="95"/>
        <v>1.5709068527804892</v>
      </c>
    </row>
    <row r="1539" spans="1:13" x14ac:dyDescent="0.2">
      <c r="A1539" s="1" t="s">
        <v>27</v>
      </c>
      <c r="B1539" s="1" t="s">
        <v>43</v>
      </c>
      <c r="C1539" s="2">
        <v>0</v>
      </c>
      <c r="D1539" s="2">
        <v>0</v>
      </c>
      <c r="E1539" s="3" t="str">
        <f t="shared" si="92"/>
        <v/>
      </c>
      <c r="F1539" s="2">
        <v>252.70214999999999</v>
      </c>
      <c r="G1539" s="2">
        <v>0</v>
      </c>
      <c r="H1539" s="3">
        <f t="shared" si="93"/>
        <v>-1</v>
      </c>
      <c r="I1539" s="2">
        <v>810.59858999999994</v>
      </c>
      <c r="J1539" s="3">
        <f t="shared" si="94"/>
        <v>-1</v>
      </c>
      <c r="K1539" s="2">
        <v>4422.8912899999996</v>
      </c>
      <c r="L1539" s="2">
        <v>1919.4041400000001</v>
      </c>
      <c r="M1539" s="3">
        <f t="shared" si="95"/>
        <v>-0.56602954625185908</v>
      </c>
    </row>
    <row r="1540" spans="1:13" x14ac:dyDescent="0.2">
      <c r="A1540" s="1" t="s">
        <v>2</v>
      </c>
      <c r="B1540" s="1" t="s">
        <v>43</v>
      </c>
      <c r="C1540" s="2">
        <v>0</v>
      </c>
      <c r="D1540" s="2">
        <v>0</v>
      </c>
      <c r="E1540" s="3" t="str">
        <f t="shared" si="92"/>
        <v/>
      </c>
      <c r="F1540" s="2">
        <v>313.17527999999999</v>
      </c>
      <c r="G1540" s="2">
        <v>165.02123</v>
      </c>
      <c r="H1540" s="3">
        <f t="shared" si="93"/>
        <v>-0.4730707034092857</v>
      </c>
      <c r="I1540" s="2">
        <v>228.94908000000001</v>
      </c>
      <c r="J1540" s="3">
        <f t="shared" si="94"/>
        <v>-0.27922300452135473</v>
      </c>
      <c r="K1540" s="2">
        <v>5760.9607599999999</v>
      </c>
      <c r="L1540" s="2">
        <v>3349.8830499999999</v>
      </c>
      <c r="M1540" s="3">
        <f t="shared" si="95"/>
        <v>-0.41852007164166138</v>
      </c>
    </row>
    <row r="1541" spans="1:13" x14ac:dyDescent="0.2">
      <c r="A1541" s="1" t="s">
        <v>26</v>
      </c>
      <c r="B1541" s="1" t="s">
        <v>43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10.25</v>
      </c>
      <c r="G1541" s="2">
        <v>93.311199999999999</v>
      </c>
      <c r="H1541" s="3">
        <f t="shared" ref="H1541:H1604" si="97">IF(F1541=0,"",(G1541/F1541-1))</f>
        <v>8.1035317073170727</v>
      </c>
      <c r="I1541" s="2">
        <v>25.87229</v>
      </c>
      <c r="J1541" s="3">
        <f t="shared" ref="J1541:J1604" si="98">IF(I1541=0,"",(G1541/I1541-1))</f>
        <v>2.6066076872205746</v>
      </c>
      <c r="K1541" s="2">
        <v>161.42952</v>
      </c>
      <c r="L1541" s="2">
        <v>206.86648</v>
      </c>
      <c r="M1541" s="3">
        <f t="shared" ref="M1541:M1604" si="99">IF(K1541=0,"",(L1541/K1541-1))</f>
        <v>0.28146623987979402</v>
      </c>
    </row>
    <row r="1542" spans="1:13" x14ac:dyDescent="0.2">
      <c r="A1542" s="1" t="s">
        <v>30</v>
      </c>
      <c r="B1542" s="1" t="s">
        <v>43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0</v>
      </c>
      <c r="H1542" s="3" t="str">
        <f t="shared" si="97"/>
        <v/>
      </c>
      <c r="I1542" s="2">
        <v>0</v>
      </c>
      <c r="J1542" s="3" t="str">
        <f t="shared" si="98"/>
        <v/>
      </c>
      <c r="K1542" s="2">
        <v>52.485199999999999</v>
      </c>
      <c r="L1542" s="2">
        <v>151.90808000000001</v>
      </c>
      <c r="M1542" s="3">
        <f t="shared" si="99"/>
        <v>1.8943031559372931</v>
      </c>
    </row>
    <row r="1543" spans="1:13" x14ac:dyDescent="0.2">
      <c r="A1543" s="6" t="s">
        <v>0</v>
      </c>
      <c r="B1543" s="6" t="s">
        <v>43</v>
      </c>
      <c r="C1543" s="5">
        <v>117.84220999999999</v>
      </c>
      <c r="D1543" s="5">
        <v>0</v>
      </c>
      <c r="E1543" s="4">
        <f t="shared" si="96"/>
        <v>-1</v>
      </c>
      <c r="F1543" s="5">
        <v>477456.15234999999</v>
      </c>
      <c r="G1543" s="5">
        <v>491011.16460999998</v>
      </c>
      <c r="H1543" s="4">
        <f t="shared" si="97"/>
        <v>2.8390067220378956E-2</v>
      </c>
      <c r="I1543" s="5">
        <v>451546.40990999999</v>
      </c>
      <c r="J1543" s="4">
        <f t="shared" si="98"/>
        <v>8.7399110775492339E-2</v>
      </c>
      <c r="K1543" s="5">
        <v>2522477.2132299999</v>
      </c>
      <c r="L1543" s="5">
        <v>5218444.7373500001</v>
      </c>
      <c r="M1543" s="4">
        <f t="shared" si="99"/>
        <v>1.0687777514817856</v>
      </c>
    </row>
    <row r="1544" spans="1:13" x14ac:dyDescent="0.2">
      <c r="A1544" s="1" t="s">
        <v>22</v>
      </c>
      <c r="B1544" s="1" t="s">
        <v>42</v>
      </c>
      <c r="C1544" s="2">
        <v>2.3097799999999999</v>
      </c>
      <c r="D1544" s="2">
        <v>0</v>
      </c>
      <c r="E1544" s="3">
        <f t="shared" si="96"/>
        <v>-1</v>
      </c>
      <c r="F1544" s="2">
        <v>2590.6811400000001</v>
      </c>
      <c r="G1544" s="2">
        <v>1619.5930800000001</v>
      </c>
      <c r="H1544" s="3">
        <f t="shared" si="97"/>
        <v>-0.37483889661542835</v>
      </c>
      <c r="I1544" s="2">
        <v>6090.07881</v>
      </c>
      <c r="J1544" s="3">
        <f t="shared" si="98"/>
        <v>-0.7340604070113832</v>
      </c>
      <c r="K1544" s="2">
        <v>21452.993699999999</v>
      </c>
      <c r="L1544" s="2">
        <v>54962.237959999999</v>
      </c>
      <c r="M1544" s="3">
        <f t="shared" si="99"/>
        <v>1.5619845289937322</v>
      </c>
    </row>
    <row r="1545" spans="1:13" x14ac:dyDescent="0.2">
      <c r="A1545" s="1" t="s">
        <v>21</v>
      </c>
      <c r="B1545" s="1" t="s">
        <v>42</v>
      </c>
      <c r="C1545" s="2">
        <v>0</v>
      </c>
      <c r="D1545" s="2">
        <v>0</v>
      </c>
      <c r="E1545" s="3" t="str">
        <f t="shared" si="96"/>
        <v/>
      </c>
      <c r="F1545" s="2">
        <v>187.38328999999999</v>
      </c>
      <c r="G1545" s="2">
        <v>529.08991000000003</v>
      </c>
      <c r="H1545" s="3">
        <f t="shared" si="97"/>
        <v>1.8235703941370658</v>
      </c>
      <c r="I1545" s="2">
        <v>361.0179</v>
      </c>
      <c r="J1545" s="3">
        <f t="shared" si="98"/>
        <v>0.46555035082747986</v>
      </c>
      <c r="K1545" s="2">
        <v>2840.17373</v>
      </c>
      <c r="L1545" s="2">
        <v>5953.7914499999997</v>
      </c>
      <c r="M1545" s="3">
        <f t="shared" si="99"/>
        <v>1.0962772055496761</v>
      </c>
    </row>
    <row r="1546" spans="1:13" x14ac:dyDescent="0.2">
      <c r="A1546" s="1" t="s">
        <v>20</v>
      </c>
      <c r="B1546" s="1" t="s">
        <v>42</v>
      </c>
      <c r="C1546" s="2">
        <v>3.4330400000000001</v>
      </c>
      <c r="D1546" s="2">
        <v>0</v>
      </c>
      <c r="E1546" s="3">
        <f t="shared" si="96"/>
        <v>-1</v>
      </c>
      <c r="F1546" s="2">
        <v>1480.5177200000001</v>
      </c>
      <c r="G1546" s="2">
        <v>2043.07701</v>
      </c>
      <c r="H1546" s="3">
        <f t="shared" si="97"/>
        <v>0.37997470911729447</v>
      </c>
      <c r="I1546" s="2">
        <v>1757.7483299999999</v>
      </c>
      <c r="J1546" s="3">
        <f t="shared" si="98"/>
        <v>0.16232624155017694</v>
      </c>
      <c r="K1546" s="2">
        <v>16523.372240000001</v>
      </c>
      <c r="L1546" s="2">
        <v>20605.300739999999</v>
      </c>
      <c r="M1546" s="3">
        <f t="shared" si="99"/>
        <v>0.24703967451138165</v>
      </c>
    </row>
    <row r="1547" spans="1:13" x14ac:dyDescent="0.2">
      <c r="A1547" s="1" t="s">
        <v>19</v>
      </c>
      <c r="B1547" s="1" t="s">
        <v>42</v>
      </c>
      <c r="C1547" s="2">
        <v>0</v>
      </c>
      <c r="D1547" s="2">
        <v>0</v>
      </c>
      <c r="E1547" s="3" t="str">
        <f t="shared" si="96"/>
        <v/>
      </c>
      <c r="F1547" s="2">
        <v>25.88721</v>
      </c>
      <c r="G1547" s="2">
        <v>83.733869999999996</v>
      </c>
      <c r="H1547" s="3">
        <f t="shared" si="97"/>
        <v>2.2345652544248682</v>
      </c>
      <c r="I1547" s="2">
        <v>54.387990000000002</v>
      </c>
      <c r="J1547" s="3">
        <f t="shared" si="98"/>
        <v>0.53956544450346478</v>
      </c>
      <c r="K1547" s="2">
        <v>317.30943000000002</v>
      </c>
      <c r="L1547" s="2">
        <v>532.46375999999998</v>
      </c>
      <c r="M1547" s="3">
        <f t="shared" si="99"/>
        <v>0.67805841761462915</v>
      </c>
    </row>
    <row r="1548" spans="1:13" x14ac:dyDescent="0.2">
      <c r="A1548" s="1" t="s">
        <v>18</v>
      </c>
      <c r="B1548" s="1" t="s">
        <v>42</v>
      </c>
      <c r="C1548" s="2">
        <v>0</v>
      </c>
      <c r="D1548" s="2">
        <v>0</v>
      </c>
      <c r="E1548" s="3" t="str">
        <f t="shared" si="96"/>
        <v/>
      </c>
      <c r="F1548" s="2">
        <v>8.4689899999999998</v>
      </c>
      <c r="G1548" s="2">
        <v>0</v>
      </c>
      <c r="H1548" s="3">
        <f t="shared" si="97"/>
        <v>-1</v>
      </c>
      <c r="I1548" s="2">
        <v>5.8310000000000004</v>
      </c>
      <c r="J1548" s="3">
        <f t="shared" si="98"/>
        <v>-1</v>
      </c>
      <c r="K1548" s="2">
        <v>263.26983999999999</v>
      </c>
      <c r="L1548" s="2">
        <v>335.13807000000003</v>
      </c>
      <c r="M1548" s="3">
        <f t="shared" si="99"/>
        <v>0.27298314915221611</v>
      </c>
    </row>
    <row r="1549" spans="1:13" x14ac:dyDescent="0.2">
      <c r="A1549" s="1" t="s">
        <v>17</v>
      </c>
      <c r="B1549" s="1" t="s">
        <v>42</v>
      </c>
      <c r="C1549" s="2">
        <v>0</v>
      </c>
      <c r="D1549" s="2">
        <v>0</v>
      </c>
      <c r="E1549" s="3" t="str">
        <f t="shared" si="96"/>
        <v/>
      </c>
      <c r="F1549" s="2">
        <v>2423.9749999999999</v>
      </c>
      <c r="G1549" s="2">
        <v>3438.1685499999999</v>
      </c>
      <c r="H1549" s="3">
        <f t="shared" si="97"/>
        <v>0.41840099423467647</v>
      </c>
      <c r="I1549" s="2">
        <v>1724.62129</v>
      </c>
      <c r="J1549" s="3">
        <f t="shared" si="98"/>
        <v>0.99357886275426877</v>
      </c>
      <c r="K1549" s="2">
        <v>20038.96917</v>
      </c>
      <c r="L1549" s="2">
        <v>34463.770649999999</v>
      </c>
      <c r="M1549" s="3">
        <f t="shared" si="99"/>
        <v>0.71983750050352513</v>
      </c>
    </row>
    <row r="1550" spans="1:13" x14ac:dyDescent="0.2">
      <c r="A1550" s="1" t="s">
        <v>16</v>
      </c>
      <c r="B1550" s="1" t="s">
        <v>42</v>
      </c>
      <c r="C1550" s="2">
        <v>0</v>
      </c>
      <c r="D1550" s="2">
        <v>0</v>
      </c>
      <c r="E1550" s="3" t="str">
        <f t="shared" si="96"/>
        <v/>
      </c>
      <c r="F1550" s="2">
        <v>973.05195000000003</v>
      </c>
      <c r="G1550" s="2">
        <v>1569.22984</v>
      </c>
      <c r="H1550" s="3">
        <f t="shared" si="97"/>
        <v>0.61268865449578502</v>
      </c>
      <c r="I1550" s="2">
        <v>2910.3617599999998</v>
      </c>
      <c r="J1550" s="3">
        <f t="shared" si="98"/>
        <v>-0.46081278912900503</v>
      </c>
      <c r="K1550" s="2">
        <v>15608.634400000001</v>
      </c>
      <c r="L1550" s="2">
        <v>25382.965049999999</v>
      </c>
      <c r="M1550" s="3">
        <f t="shared" si="99"/>
        <v>0.62621305615307365</v>
      </c>
    </row>
    <row r="1551" spans="1:13" x14ac:dyDescent="0.2">
      <c r="A1551" s="1" t="s">
        <v>15</v>
      </c>
      <c r="B1551" s="1" t="s">
        <v>42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232.07906</v>
      </c>
      <c r="H1551" s="3" t="str">
        <f t="shared" si="97"/>
        <v/>
      </c>
      <c r="I1551" s="2">
        <v>0</v>
      </c>
      <c r="J1551" s="3" t="str">
        <f t="shared" si="98"/>
        <v/>
      </c>
      <c r="K1551" s="2">
        <v>0.23402000000000001</v>
      </c>
      <c r="L1551" s="2">
        <v>232.07906</v>
      </c>
      <c r="M1551" s="3">
        <f t="shared" si="99"/>
        <v>990.70609349628239</v>
      </c>
    </row>
    <row r="1552" spans="1:13" x14ac:dyDescent="0.2">
      <c r="A1552" s="1" t="s">
        <v>14</v>
      </c>
      <c r="B1552" s="1" t="s">
        <v>42</v>
      </c>
      <c r="C1552" s="2">
        <v>0</v>
      </c>
      <c r="D1552" s="2">
        <v>0</v>
      </c>
      <c r="E1552" s="3" t="str">
        <f t="shared" si="96"/>
        <v/>
      </c>
      <c r="F1552" s="2">
        <v>19.531479999999998</v>
      </c>
      <c r="G1552" s="2">
        <v>30.377020000000002</v>
      </c>
      <c r="H1552" s="3">
        <f t="shared" si="97"/>
        <v>0.55528510896255701</v>
      </c>
      <c r="I1552" s="2">
        <v>46.10962</v>
      </c>
      <c r="J1552" s="3">
        <f t="shared" si="98"/>
        <v>-0.34119994916462115</v>
      </c>
      <c r="K1552" s="2">
        <v>558.34005000000002</v>
      </c>
      <c r="L1552" s="2">
        <v>303.36338000000001</v>
      </c>
      <c r="M1552" s="3">
        <f t="shared" si="99"/>
        <v>-0.45666913917423624</v>
      </c>
    </row>
    <row r="1553" spans="1:13" x14ac:dyDescent="0.2">
      <c r="A1553" s="1" t="s">
        <v>13</v>
      </c>
      <c r="B1553" s="1" t="s">
        <v>42</v>
      </c>
      <c r="C1553" s="2">
        <v>0</v>
      </c>
      <c r="D1553" s="2">
        <v>0</v>
      </c>
      <c r="E1553" s="3" t="str">
        <f t="shared" si="96"/>
        <v/>
      </c>
      <c r="F1553" s="2">
        <v>87.025019999999998</v>
      </c>
      <c r="G1553" s="2">
        <v>448.08931999999999</v>
      </c>
      <c r="H1553" s="3">
        <f t="shared" si="97"/>
        <v>4.1489711809316443</v>
      </c>
      <c r="I1553" s="2">
        <v>345.89260999999999</v>
      </c>
      <c r="J1553" s="3">
        <f t="shared" si="98"/>
        <v>0.29545791683725198</v>
      </c>
      <c r="K1553" s="2">
        <v>3707.8040999999998</v>
      </c>
      <c r="L1553" s="2">
        <v>5554.11366</v>
      </c>
      <c r="M1553" s="3">
        <f t="shared" si="99"/>
        <v>0.49795229472883973</v>
      </c>
    </row>
    <row r="1554" spans="1:13" x14ac:dyDescent="0.2">
      <c r="A1554" s="1" t="s">
        <v>12</v>
      </c>
      <c r="B1554" s="1" t="s">
        <v>42</v>
      </c>
      <c r="C1554" s="2">
        <v>12.28</v>
      </c>
      <c r="D1554" s="2">
        <v>0</v>
      </c>
      <c r="E1554" s="3">
        <f t="shared" si="96"/>
        <v>-1</v>
      </c>
      <c r="F1554" s="2">
        <v>5334.8061900000002</v>
      </c>
      <c r="G1554" s="2">
        <v>4878.9994299999998</v>
      </c>
      <c r="H1554" s="3">
        <f t="shared" si="97"/>
        <v>-8.5440172288620775E-2</v>
      </c>
      <c r="I1554" s="2">
        <v>9224.9031500000001</v>
      </c>
      <c r="J1554" s="3">
        <f t="shared" si="98"/>
        <v>-0.47110562022540048</v>
      </c>
      <c r="K1554" s="2">
        <v>61220.223709999998</v>
      </c>
      <c r="L1554" s="2">
        <v>63875.460809999997</v>
      </c>
      <c r="M1554" s="3">
        <f t="shared" si="99"/>
        <v>4.337189476108172E-2</v>
      </c>
    </row>
    <row r="1555" spans="1:13" x14ac:dyDescent="0.2">
      <c r="A1555" s="1" t="s">
        <v>11</v>
      </c>
      <c r="B1555" s="1" t="s">
        <v>42</v>
      </c>
      <c r="C1555" s="2">
        <v>0</v>
      </c>
      <c r="D1555" s="2">
        <v>0</v>
      </c>
      <c r="E1555" s="3" t="str">
        <f t="shared" si="96"/>
        <v/>
      </c>
      <c r="F1555" s="2">
        <v>1439.86761</v>
      </c>
      <c r="G1555" s="2">
        <v>1504.73406</v>
      </c>
      <c r="H1555" s="3">
        <f t="shared" si="97"/>
        <v>4.5050287644153642E-2</v>
      </c>
      <c r="I1555" s="2">
        <v>1045.2478699999999</v>
      </c>
      <c r="J1555" s="3">
        <f t="shared" si="98"/>
        <v>0.43959543299523784</v>
      </c>
      <c r="K1555" s="2">
        <v>13777.317779999999</v>
      </c>
      <c r="L1555" s="2">
        <v>16923.679199999999</v>
      </c>
      <c r="M1555" s="3">
        <f t="shared" si="99"/>
        <v>0.22837256643433523</v>
      </c>
    </row>
    <row r="1556" spans="1:13" x14ac:dyDescent="0.2">
      <c r="A1556" s="1" t="s">
        <v>10</v>
      </c>
      <c r="B1556" s="1" t="s">
        <v>42</v>
      </c>
      <c r="C1556" s="2">
        <v>0.20415</v>
      </c>
      <c r="D1556" s="2">
        <v>0</v>
      </c>
      <c r="E1556" s="3">
        <f t="shared" si="96"/>
        <v>-1</v>
      </c>
      <c r="F1556" s="2">
        <v>1625.6246599999999</v>
      </c>
      <c r="G1556" s="2">
        <v>2348.55881</v>
      </c>
      <c r="H1556" s="3">
        <f t="shared" si="97"/>
        <v>0.44471160396890141</v>
      </c>
      <c r="I1556" s="2">
        <v>2435.11609</v>
      </c>
      <c r="J1556" s="3">
        <f t="shared" si="98"/>
        <v>-3.5545442927938597E-2</v>
      </c>
      <c r="K1556" s="2">
        <v>20496.039949999998</v>
      </c>
      <c r="L1556" s="2">
        <v>25716.992259999999</v>
      </c>
      <c r="M1556" s="3">
        <f t="shared" si="99"/>
        <v>0.25472980745239049</v>
      </c>
    </row>
    <row r="1557" spans="1:13" x14ac:dyDescent="0.2">
      <c r="A1557" s="1" t="s">
        <v>28</v>
      </c>
      <c r="B1557" s="1" t="s">
        <v>42</v>
      </c>
      <c r="C1557" s="2">
        <v>0</v>
      </c>
      <c r="D1557" s="2">
        <v>0</v>
      </c>
      <c r="E1557" s="3" t="str">
        <f t="shared" si="96"/>
        <v/>
      </c>
      <c r="F1557" s="2">
        <v>15.16863</v>
      </c>
      <c r="G1557" s="2">
        <v>90.496970000000005</v>
      </c>
      <c r="H1557" s="3">
        <f t="shared" si="97"/>
        <v>4.96606087695461</v>
      </c>
      <c r="I1557" s="2">
        <v>49.51484</v>
      </c>
      <c r="J1557" s="3">
        <f t="shared" si="98"/>
        <v>0.827673683283638</v>
      </c>
      <c r="K1557" s="2">
        <v>157.87588</v>
      </c>
      <c r="L1557" s="2">
        <v>270.37385</v>
      </c>
      <c r="M1557" s="3">
        <f t="shared" si="99"/>
        <v>0.71257224346112924</v>
      </c>
    </row>
    <row r="1558" spans="1:13" x14ac:dyDescent="0.2">
      <c r="A1558" s="1" t="s">
        <v>9</v>
      </c>
      <c r="B1558" s="1" t="s">
        <v>42</v>
      </c>
      <c r="C1558" s="2">
        <v>0</v>
      </c>
      <c r="D1558" s="2">
        <v>0</v>
      </c>
      <c r="E1558" s="3" t="str">
        <f t="shared" si="96"/>
        <v/>
      </c>
      <c r="F1558" s="2">
        <v>143.20965000000001</v>
      </c>
      <c r="G1558" s="2">
        <v>252.31818000000001</v>
      </c>
      <c r="H1558" s="3">
        <f t="shared" si="97"/>
        <v>0.76187973366319928</v>
      </c>
      <c r="I1558" s="2">
        <v>254.78404</v>
      </c>
      <c r="J1558" s="3">
        <f t="shared" si="98"/>
        <v>-9.6782357325050361E-3</v>
      </c>
      <c r="K1558" s="2">
        <v>1430.0861500000001</v>
      </c>
      <c r="L1558" s="2">
        <v>2262.1623</v>
      </c>
      <c r="M1558" s="3">
        <f t="shared" si="99"/>
        <v>0.58183638097606893</v>
      </c>
    </row>
    <row r="1559" spans="1:13" x14ac:dyDescent="0.2">
      <c r="A1559" s="1" t="s">
        <v>8</v>
      </c>
      <c r="B1559" s="1" t="s">
        <v>42</v>
      </c>
      <c r="C1559" s="2">
        <v>0</v>
      </c>
      <c r="D1559" s="2">
        <v>0</v>
      </c>
      <c r="E1559" s="3" t="str">
        <f t="shared" si="96"/>
        <v/>
      </c>
      <c r="F1559" s="2">
        <v>2752.09546</v>
      </c>
      <c r="G1559" s="2">
        <v>3387.1431699999998</v>
      </c>
      <c r="H1559" s="3">
        <f t="shared" si="97"/>
        <v>0.23075061139049291</v>
      </c>
      <c r="I1559" s="2">
        <v>3291.4908500000001</v>
      </c>
      <c r="J1559" s="3">
        <f t="shared" si="98"/>
        <v>2.9060484855973234E-2</v>
      </c>
      <c r="K1559" s="2">
        <v>28621.192660000001</v>
      </c>
      <c r="L1559" s="2">
        <v>37667.079919999996</v>
      </c>
      <c r="M1559" s="3">
        <f t="shared" si="99"/>
        <v>0.31605556649783573</v>
      </c>
    </row>
    <row r="1560" spans="1:13" x14ac:dyDescent="0.2">
      <c r="A1560" s="1" t="s">
        <v>7</v>
      </c>
      <c r="B1560" s="1" t="s">
        <v>42</v>
      </c>
      <c r="C1560" s="2">
        <v>0</v>
      </c>
      <c r="D1560" s="2">
        <v>0</v>
      </c>
      <c r="E1560" s="3" t="str">
        <f t="shared" si="96"/>
        <v/>
      </c>
      <c r="F1560" s="2">
        <v>202.50245000000001</v>
      </c>
      <c r="G1560" s="2">
        <v>79.383309999999994</v>
      </c>
      <c r="H1560" s="3">
        <f t="shared" si="97"/>
        <v>-0.60798839717741693</v>
      </c>
      <c r="I1560" s="2">
        <v>20.914850000000001</v>
      </c>
      <c r="J1560" s="3">
        <f t="shared" si="98"/>
        <v>2.7955476611116019</v>
      </c>
      <c r="K1560" s="2">
        <v>2964.8159000000001</v>
      </c>
      <c r="L1560" s="2">
        <v>1604.9479799999999</v>
      </c>
      <c r="M1560" s="3">
        <f t="shared" si="99"/>
        <v>-0.45866858714566394</v>
      </c>
    </row>
    <row r="1561" spans="1:13" x14ac:dyDescent="0.2">
      <c r="A1561" s="1" t="s">
        <v>6</v>
      </c>
      <c r="B1561" s="1" t="s">
        <v>42</v>
      </c>
      <c r="C1561" s="2">
        <v>0</v>
      </c>
      <c r="D1561" s="2">
        <v>0</v>
      </c>
      <c r="E1561" s="3" t="str">
        <f t="shared" si="96"/>
        <v/>
      </c>
      <c r="F1561" s="2">
        <v>1145.8478500000001</v>
      </c>
      <c r="G1561" s="2">
        <v>1208.7443499999999</v>
      </c>
      <c r="H1561" s="3">
        <f t="shared" si="97"/>
        <v>5.4890795492612554E-2</v>
      </c>
      <c r="I1561" s="2">
        <v>1520.14059</v>
      </c>
      <c r="J1561" s="3">
        <f t="shared" si="98"/>
        <v>-0.20484700036856462</v>
      </c>
      <c r="K1561" s="2">
        <v>15314.20239</v>
      </c>
      <c r="L1561" s="2">
        <v>16602.902859999998</v>
      </c>
      <c r="M1561" s="3">
        <f t="shared" si="99"/>
        <v>8.4150675117203866E-2</v>
      </c>
    </row>
    <row r="1562" spans="1:13" x14ac:dyDescent="0.2">
      <c r="A1562" s="1" t="s">
        <v>5</v>
      </c>
      <c r="B1562" s="1" t="s">
        <v>42</v>
      </c>
      <c r="C1562" s="2">
        <v>0</v>
      </c>
      <c r="D1562" s="2">
        <v>0</v>
      </c>
      <c r="E1562" s="3" t="str">
        <f t="shared" si="96"/>
        <v/>
      </c>
      <c r="F1562" s="2">
        <v>0</v>
      </c>
      <c r="G1562" s="2">
        <v>24.607500000000002</v>
      </c>
      <c r="H1562" s="3" t="str">
        <f t="shared" si="97"/>
        <v/>
      </c>
      <c r="I1562" s="2">
        <v>0</v>
      </c>
      <c r="J1562" s="3" t="str">
        <f t="shared" si="98"/>
        <v/>
      </c>
      <c r="K1562" s="2">
        <v>890.35477000000003</v>
      </c>
      <c r="L1562" s="2">
        <v>1378.0580600000001</v>
      </c>
      <c r="M1562" s="3">
        <f t="shared" si="99"/>
        <v>0.5477628765890703</v>
      </c>
    </row>
    <row r="1563" spans="1:13" x14ac:dyDescent="0.2">
      <c r="A1563" s="1" t="s">
        <v>4</v>
      </c>
      <c r="B1563" s="1" t="s">
        <v>42</v>
      </c>
      <c r="C1563" s="2">
        <v>0</v>
      </c>
      <c r="D1563" s="2">
        <v>0</v>
      </c>
      <c r="E1563" s="3" t="str">
        <f t="shared" si="96"/>
        <v/>
      </c>
      <c r="F1563" s="2">
        <v>5573.9977500000005</v>
      </c>
      <c r="G1563" s="2">
        <v>6125.4538899999998</v>
      </c>
      <c r="H1563" s="3">
        <f t="shared" si="97"/>
        <v>9.8933685432506469E-2</v>
      </c>
      <c r="I1563" s="2">
        <v>6949.4094400000004</v>
      </c>
      <c r="J1563" s="3">
        <f t="shared" si="98"/>
        <v>-0.11856483016490682</v>
      </c>
      <c r="K1563" s="2">
        <v>52919.65883</v>
      </c>
      <c r="L1563" s="2">
        <v>69496.565090000004</v>
      </c>
      <c r="M1563" s="3">
        <f t="shared" si="99"/>
        <v>0.31324665779218153</v>
      </c>
    </row>
    <row r="1564" spans="1:13" x14ac:dyDescent="0.2">
      <c r="A1564" s="1" t="s">
        <v>24</v>
      </c>
      <c r="B1564" s="1" t="s">
        <v>42</v>
      </c>
      <c r="C1564" s="2">
        <v>0</v>
      </c>
      <c r="D1564" s="2">
        <v>0</v>
      </c>
      <c r="E1564" s="3" t="str">
        <f t="shared" si="96"/>
        <v/>
      </c>
      <c r="F1564" s="2">
        <v>1905.07844</v>
      </c>
      <c r="G1564" s="2">
        <v>1897.1246000000001</v>
      </c>
      <c r="H1564" s="3">
        <f t="shared" si="97"/>
        <v>-4.1750721823295978E-3</v>
      </c>
      <c r="I1564" s="2">
        <v>1469.1118100000001</v>
      </c>
      <c r="J1564" s="3">
        <f t="shared" si="98"/>
        <v>0.29134119478625653</v>
      </c>
      <c r="K1564" s="2">
        <v>13494.52434</v>
      </c>
      <c r="L1564" s="2">
        <v>15626.855030000001</v>
      </c>
      <c r="M1564" s="3">
        <f t="shared" si="99"/>
        <v>0.15801451287018842</v>
      </c>
    </row>
    <row r="1565" spans="1:13" x14ac:dyDescent="0.2">
      <c r="A1565" s="1" t="s">
        <v>3</v>
      </c>
      <c r="B1565" s="1" t="s">
        <v>42</v>
      </c>
      <c r="C1565" s="2">
        <v>0</v>
      </c>
      <c r="D1565" s="2">
        <v>0</v>
      </c>
      <c r="E1565" s="3" t="str">
        <f t="shared" si="96"/>
        <v/>
      </c>
      <c r="F1565" s="2">
        <v>5934.9416199999996</v>
      </c>
      <c r="G1565" s="2">
        <v>6142.3447100000003</v>
      </c>
      <c r="H1565" s="3">
        <f t="shared" si="97"/>
        <v>3.4946104490914953E-2</v>
      </c>
      <c r="I1565" s="2">
        <v>6459.4391599999999</v>
      </c>
      <c r="J1565" s="3">
        <f t="shared" si="98"/>
        <v>-4.9090090044287882E-2</v>
      </c>
      <c r="K1565" s="2">
        <v>69600.496849999996</v>
      </c>
      <c r="L1565" s="2">
        <v>69290.493189999994</v>
      </c>
      <c r="M1565" s="3">
        <f t="shared" si="99"/>
        <v>-4.4540437788556098E-3</v>
      </c>
    </row>
    <row r="1566" spans="1:13" x14ac:dyDescent="0.2">
      <c r="A1566" s="1" t="s">
        <v>2</v>
      </c>
      <c r="B1566" s="1" t="s">
        <v>42</v>
      </c>
      <c r="C1566" s="2">
        <v>0</v>
      </c>
      <c r="D1566" s="2">
        <v>0</v>
      </c>
      <c r="E1566" s="3" t="str">
        <f t="shared" si="96"/>
        <v/>
      </c>
      <c r="F1566" s="2">
        <v>11.84468</v>
      </c>
      <c r="G1566" s="2">
        <v>13.129810000000001</v>
      </c>
      <c r="H1566" s="3">
        <f t="shared" si="97"/>
        <v>0.10849849890414931</v>
      </c>
      <c r="I1566" s="2">
        <v>4.0249899999999998</v>
      </c>
      <c r="J1566" s="3">
        <f t="shared" si="98"/>
        <v>2.2620727008017414</v>
      </c>
      <c r="K1566" s="2">
        <v>81.219560000000001</v>
      </c>
      <c r="L1566" s="2">
        <v>209.24019999999999</v>
      </c>
      <c r="M1566" s="3">
        <f t="shared" si="99"/>
        <v>1.5762291743515968</v>
      </c>
    </row>
    <row r="1567" spans="1:13" x14ac:dyDescent="0.2">
      <c r="A1567" s="1" t="s">
        <v>26</v>
      </c>
      <c r="B1567" s="1" t="s">
        <v>42</v>
      </c>
      <c r="C1567" s="2">
        <v>0</v>
      </c>
      <c r="D1567" s="2">
        <v>0</v>
      </c>
      <c r="E1567" s="3" t="str">
        <f t="shared" si="96"/>
        <v/>
      </c>
      <c r="F1567" s="2">
        <v>0</v>
      </c>
      <c r="G1567" s="2">
        <v>126.99315</v>
      </c>
      <c r="H1567" s="3" t="str">
        <f t="shared" si="97"/>
        <v/>
      </c>
      <c r="I1567" s="2">
        <v>54.721609999999998</v>
      </c>
      <c r="J1567" s="3">
        <f t="shared" si="98"/>
        <v>1.3207129687887473</v>
      </c>
      <c r="K1567" s="2">
        <v>10.8764</v>
      </c>
      <c r="L1567" s="2">
        <v>430.03931999999998</v>
      </c>
      <c r="M1567" s="3">
        <f t="shared" si="99"/>
        <v>38.538755470560112</v>
      </c>
    </row>
    <row r="1568" spans="1:13" x14ac:dyDescent="0.2">
      <c r="A1568" s="1" t="s">
        <v>30</v>
      </c>
      <c r="B1568" s="1" t="s">
        <v>42</v>
      </c>
      <c r="C1568" s="2">
        <v>0</v>
      </c>
      <c r="D1568" s="2">
        <v>0</v>
      </c>
      <c r="E1568" s="3" t="str">
        <f t="shared" si="96"/>
        <v/>
      </c>
      <c r="F1568" s="2">
        <v>0</v>
      </c>
      <c r="G1568" s="2">
        <v>9.7587399999999995</v>
      </c>
      <c r="H1568" s="3" t="str">
        <f t="shared" si="97"/>
        <v/>
      </c>
      <c r="I1568" s="2">
        <v>0</v>
      </c>
      <c r="J1568" s="3" t="str">
        <f t="shared" si="98"/>
        <v/>
      </c>
      <c r="K1568" s="2">
        <v>2.5256500000000002</v>
      </c>
      <c r="L1568" s="2">
        <v>35.977989999999998</v>
      </c>
      <c r="M1568" s="3">
        <f t="shared" si="99"/>
        <v>13.245041870409596</v>
      </c>
    </row>
    <row r="1569" spans="1:13" x14ac:dyDescent="0.2">
      <c r="A1569" s="6" t="s">
        <v>0</v>
      </c>
      <c r="B1569" s="6" t="s">
        <v>42</v>
      </c>
      <c r="C1569" s="5">
        <v>18.226970000000001</v>
      </c>
      <c r="D1569" s="5">
        <v>0</v>
      </c>
      <c r="E1569" s="4">
        <f t="shared" si="96"/>
        <v>-1</v>
      </c>
      <c r="F1569" s="5">
        <v>33881.506789999999</v>
      </c>
      <c r="G1569" s="5">
        <v>38083.228340000001</v>
      </c>
      <c r="H1569" s="4">
        <f t="shared" si="97"/>
        <v>0.12401223995268484</v>
      </c>
      <c r="I1569" s="5">
        <v>46074.868600000002</v>
      </c>
      <c r="J1569" s="4">
        <f t="shared" si="98"/>
        <v>-0.17344900816494135</v>
      </c>
      <c r="K1569" s="5">
        <v>362292.51150000002</v>
      </c>
      <c r="L1569" s="5">
        <v>469716.05183999997</v>
      </c>
      <c r="M1569" s="4">
        <f t="shared" si="99"/>
        <v>0.29651051824183217</v>
      </c>
    </row>
    <row r="1570" spans="1:13" x14ac:dyDescent="0.2">
      <c r="A1570" s="1" t="s">
        <v>22</v>
      </c>
      <c r="B1570" s="1" t="s">
        <v>41</v>
      </c>
      <c r="C1570" s="2">
        <v>0</v>
      </c>
      <c r="D1570" s="2">
        <v>0</v>
      </c>
      <c r="E1570" s="3" t="str">
        <f t="shared" si="96"/>
        <v/>
      </c>
      <c r="F1570" s="2">
        <v>185.09497999999999</v>
      </c>
      <c r="G1570" s="2">
        <v>0</v>
      </c>
      <c r="H1570" s="3">
        <f t="shared" si="97"/>
        <v>-1</v>
      </c>
      <c r="I1570" s="2">
        <v>0</v>
      </c>
      <c r="J1570" s="3" t="str">
        <f t="shared" si="98"/>
        <v/>
      </c>
      <c r="K1570" s="2">
        <v>2832.97928</v>
      </c>
      <c r="L1570" s="2">
        <v>278.54442</v>
      </c>
      <c r="M1570" s="3">
        <f t="shared" si="99"/>
        <v>-0.90167791837856293</v>
      </c>
    </row>
    <row r="1571" spans="1:13" x14ac:dyDescent="0.2">
      <c r="A1571" s="1" t="s">
        <v>21</v>
      </c>
      <c r="B1571" s="1" t="s">
        <v>41</v>
      </c>
      <c r="C1571" s="2">
        <v>0</v>
      </c>
      <c r="D1571" s="2">
        <v>0</v>
      </c>
      <c r="E1571" s="3" t="str">
        <f t="shared" si="96"/>
        <v/>
      </c>
      <c r="F1571" s="2">
        <v>407.16831000000002</v>
      </c>
      <c r="G1571" s="2">
        <v>1284.8978500000001</v>
      </c>
      <c r="H1571" s="3">
        <f t="shared" si="97"/>
        <v>2.1556921755526601</v>
      </c>
      <c r="I1571" s="2">
        <v>391.33219000000003</v>
      </c>
      <c r="J1571" s="3">
        <f t="shared" si="98"/>
        <v>2.2833942180938398</v>
      </c>
      <c r="K1571" s="2">
        <v>4726.6813400000001</v>
      </c>
      <c r="L1571" s="2">
        <v>10770.25965</v>
      </c>
      <c r="M1571" s="3">
        <f t="shared" si="99"/>
        <v>1.2786092133725266</v>
      </c>
    </row>
    <row r="1572" spans="1:13" x14ac:dyDescent="0.2">
      <c r="A1572" s="1" t="s">
        <v>20</v>
      </c>
      <c r="B1572" s="1" t="s">
        <v>41</v>
      </c>
      <c r="C1572" s="2">
        <v>0</v>
      </c>
      <c r="D1572" s="2">
        <v>0</v>
      </c>
      <c r="E1572" s="3" t="str">
        <f t="shared" si="96"/>
        <v/>
      </c>
      <c r="F1572" s="2">
        <v>392.71030999999999</v>
      </c>
      <c r="G1572" s="2">
        <v>7.5012699999999999</v>
      </c>
      <c r="H1572" s="3">
        <f t="shared" si="97"/>
        <v>-0.98089871895647451</v>
      </c>
      <c r="I1572" s="2">
        <v>0</v>
      </c>
      <c r="J1572" s="3" t="str">
        <f t="shared" si="98"/>
        <v/>
      </c>
      <c r="K1572" s="2">
        <v>13840.51865</v>
      </c>
      <c r="L1572" s="2">
        <v>575.07956999999999</v>
      </c>
      <c r="M1572" s="3">
        <f t="shared" si="99"/>
        <v>-0.9584495650385183</v>
      </c>
    </row>
    <row r="1573" spans="1:13" x14ac:dyDescent="0.2">
      <c r="A1573" s="1" t="s">
        <v>19</v>
      </c>
      <c r="B1573" s="1" t="s">
        <v>41</v>
      </c>
      <c r="C1573" s="2">
        <v>0</v>
      </c>
      <c r="D1573" s="2">
        <v>0</v>
      </c>
      <c r="E1573" s="3" t="str">
        <f t="shared" si="96"/>
        <v/>
      </c>
      <c r="F1573" s="2">
        <v>1706.7079000000001</v>
      </c>
      <c r="G1573" s="2">
        <v>0</v>
      </c>
      <c r="H1573" s="3">
        <f t="shared" si="97"/>
        <v>-1</v>
      </c>
      <c r="I1573" s="2">
        <v>0</v>
      </c>
      <c r="J1573" s="3" t="str">
        <f t="shared" si="98"/>
        <v/>
      </c>
      <c r="K1573" s="2">
        <v>22087.403490000001</v>
      </c>
      <c r="L1573" s="2">
        <v>4185.2601999999997</v>
      </c>
      <c r="M1573" s="3">
        <f t="shared" si="99"/>
        <v>-0.81051370742175</v>
      </c>
    </row>
    <row r="1574" spans="1:13" x14ac:dyDescent="0.2">
      <c r="A1574" s="1" t="s">
        <v>18</v>
      </c>
      <c r="B1574" s="1" t="s">
        <v>41</v>
      </c>
      <c r="C1574" s="2">
        <v>0</v>
      </c>
      <c r="D1574" s="2">
        <v>0</v>
      </c>
      <c r="E1574" s="3" t="str">
        <f t="shared" si="96"/>
        <v/>
      </c>
      <c r="F1574" s="2">
        <v>15.95214</v>
      </c>
      <c r="G1574" s="2">
        <v>5.0531300000000003</v>
      </c>
      <c r="H1574" s="3">
        <f t="shared" si="97"/>
        <v>-0.68323184224812472</v>
      </c>
      <c r="I1574" s="2">
        <v>0</v>
      </c>
      <c r="J1574" s="3" t="str">
        <f t="shared" si="98"/>
        <v/>
      </c>
      <c r="K1574" s="2">
        <v>137.23976999999999</v>
      </c>
      <c r="L1574" s="2">
        <v>30.264620000000001</v>
      </c>
      <c r="M1574" s="3">
        <f t="shared" si="99"/>
        <v>-0.77947631360792868</v>
      </c>
    </row>
    <row r="1575" spans="1:13" x14ac:dyDescent="0.2">
      <c r="A1575" s="1" t="s">
        <v>17</v>
      </c>
      <c r="B1575" s="1" t="s">
        <v>41</v>
      </c>
      <c r="C1575" s="2">
        <v>0</v>
      </c>
      <c r="D1575" s="2">
        <v>0</v>
      </c>
      <c r="E1575" s="3" t="str">
        <f t="shared" si="96"/>
        <v/>
      </c>
      <c r="F1575" s="2">
        <v>118.97972</v>
      </c>
      <c r="G1575" s="2">
        <v>3.34077</v>
      </c>
      <c r="H1575" s="3">
        <f t="shared" si="97"/>
        <v>-0.97192151738128141</v>
      </c>
      <c r="I1575" s="2">
        <v>0</v>
      </c>
      <c r="J1575" s="3" t="str">
        <f t="shared" si="98"/>
        <v/>
      </c>
      <c r="K1575" s="2">
        <v>6428.9815200000003</v>
      </c>
      <c r="L1575" s="2">
        <v>88.726609999999994</v>
      </c>
      <c r="M1575" s="3">
        <f t="shared" si="99"/>
        <v>-0.98619896328462309</v>
      </c>
    </row>
    <row r="1576" spans="1:13" x14ac:dyDescent="0.2">
      <c r="A1576" s="1" t="s">
        <v>14</v>
      </c>
      <c r="B1576" s="1" t="s">
        <v>41</v>
      </c>
      <c r="C1576" s="2">
        <v>0</v>
      </c>
      <c r="D1576" s="2">
        <v>0</v>
      </c>
      <c r="E1576" s="3" t="str">
        <f t="shared" si="96"/>
        <v/>
      </c>
      <c r="F1576" s="2">
        <v>0.22464999999999999</v>
      </c>
      <c r="G1576" s="2">
        <v>0</v>
      </c>
      <c r="H1576" s="3">
        <f t="shared" si="97"/>
        <v>-1</v>
      </c>
      <c r="I1576" s="2">
        <v>0</v>
      </c>
      <c r="J1576" s="3" t="str">
        <f t="shared" si="98"/>
        <v/>
      </c>
      <c r="K1576" s="2">
        <v>459.89821000000001</v>
      </c>
      <c r="L1576" s="2">
        <v>2.5729099999999998</v>
      </c>
      <c r="M1576" s="3">
        <f t="shared" si="99"/>
        <v>-0.99440547942119628</v>
      </c>
    </row>
    <row r="1577" spans="1:13" x14ac:dyDescent="0.2">
      <c r="A1577" s="1" t="s">
        <v>13</v>
      </c>
      <c r="B1577" s="1" t="s">
        <v>41</v>
      </c>
      <c r="C1577" s="2">
        <v>0</v>
      </c>
      <c r="D1577" s="2">
        <v>0</v>
      </c>
      <c r="E1577" s="3" t="str">
        <f t="shared" si="96"/>
        <v/>
      </c>
      <c r="F1577" s="2">
        <v>1452.5125700000001</v>
      </c>
      <c r="G1577" s="2">
        <v>71.691040000000001</v>
      </c>
      <c r="H1577" s="3">
        <f t="shared" si="97"/>
        <v>-0.95064342885514586</v>
      </c>
      <c r="I1577" s="2">
        <v>70.9285</v>
      </c>
      <c r="J1577" s="3">
        <f t="shared" si="98"/>
        <v>1.0750826536582547E-2</v>
      </c>
      <c r="K1577" s="2">
        <v>13367.33344</v>
      </c>
      <c r="L1577" s="2">
        <v>2422.7984099999999</v>
      </c>
      <c r="M1577" s="3">
        <f t="shared" si="99"/>
        <v>-0.8187523023290425</v>
      </c>
    </row>
    <row r="1578" spans="1:13" x14ac:dyDescent="0.2">
      <c r="A1578" s="1" t="s">
        <v>12</v>
      </c>
      <c r="B1578" s="1" t="s">
        <v>41</v>
      </c>
      <c r="C1578" s="2">
        <v>0</v>
      </c>
      <c r="D1578" s="2">
        <v>0</v>
      </c>
      <c r="E1578" s="3" t="str">
        <f t="shared" si="96"/>
        <v/>
      </c>
      <c r="F1578" s="2">
        <v>18.065249999999999</v>
      </c>
      <c r="G1578" s="2">
        <v>0</v>
      </c>
      <c r="H1578" s="3">
        <f t="shared" si="97"/>
        <v>-1</v>
      </c>
      <c r="I1578" s="2">
        <v>0</v>
      </c>
      <c r="J1578" s="3" t="str">
        <f t="shared" si="98"/>
        <v/>
      </c>
      <c r="K1578" s="2">
        <v>128.69644</v>
      </c>
      <c r="L1578" s="2">
        <v>91.518000000000001</v>
      </c>
      <c r="M1578" s="3">
        <f t="shared" si="99"/>
        <v>-0.28888475858384266</v>
      </c>
    </row>
    <row r="1579" spans="1:13" x14ac:dyDescent="0.2">
      <c r="A1579" s="1" t="s">
        <v>11</v>
      </c>
      <c r="B1579" s="1" t="s">
        <v>41</v>
      </c>
      <c r="C1579" s="2">
        <v>0</v>
      </c>
      <c r="D1579" s="2">
        <v>0</v>
      </c>
      <c r="E1579" s="3" t="str">
        <f t="shared" si="96"/>
        <v/>
      </c>
      <c r="F1579" s="2">
        <v>186.25313</v>
      </c>
      <c r="G1579" s="2">
        <v>4.6707299999999998</v>
      </c>
      <c r="H1579" s="3">
        <f t="shared" si="97"/>
        <v>-0.97492267646723574</v>
      </c>
      <c r="I1579" s="2">
        <v>7.8045799999999996</v>
      </c>
      <c r="J1579" s="3">
        <f t="shared" si="98"/>
        <v>-0.40153986505359673</v>
      </c>
      <c r="K1579" s="2">
        <v>1281.1370300000001</v>
      </c>
      <c r="L1579" s="2">
        <v>68.411760000000001</v>
      </c>
      <c r="M1579" s="3">
        <f t="shared" si="99"/>
        <v>-0.9466007473064767</v>
      </c>
    </row>
    <row r="1580" spans="1:13" x14ac:dyDescent="0.2">
      <c r="A1580" s="1" t="s">
        <v>10</v>
      </c>
      <c r="B1580" s="1" t="s">
        <v>41</v>
      </c>
      <c r="C1580" s="2">
        <v>0</v>
      </c>
      <c r="D1580" s="2">
        <v>0</v>
      </c>
      <c r="E1580" s="3" t="str">
        <f t="shared" si="96"/>
        <v/>
      </c>
      <c r="F1580" s="2">
        <v>1203.26629</v>
      </c>
      <c r="G1580" s="2">
        <v>200.25828999999999</v>
      </c>
      <c r="H1580" s="3">
        <f t="shared" si="97"/>
        <v>-0.83357109588767753</v>
      </c>
      <c r="I1580" s="2">
        <v>267.24471999999997</v>
      </c>
      <c r="J1580" s="3">
        <f t="shared" si="98"/>
        <v>-0.25065576599605033</v>
      </c>
      <c r="K1580" s="2">
        <v>13283.56984</v>
      </c>
      <c r="L1580" s="2">
        <v>2127.9106499999998</v>
      </c>
      <c r="M1580" s="3">
        <f t="shared" si="99"/>
        <v>-0.83980882581786465</v>
      </c>
    </row>
    <row r="1581" spans="1:13" x14ac:dyDescent="0.2">
      <c r="A1581" s="1" t="s">
        <v>28</v>
      </c>
      <c r="B1581" s="1" t="s">
        <v>41</v>
      </c>
      <c r="C1581" s="2">
        <v>0</v>
      </c>
      <c r="D1581" s="2">
        <v>0</v>
      </c>
      <c r="E1581" s="3" t="str">
        <f t="shared" si="96"/>
        <v/>
      </c>
      <c r="F1581" s="2">
        <v>103.73062</v>
      </c>
      <c r="G1581" s="2">
        <v>682.33500000000004</v>
      </c>
      <c r="H1581" s="3">
        <f t="shared" si="97"/>
        <v>5.5779516212281388</v>
      </c>
      <c r="I1581" s="2">
        <v>466.3</v>
      </c>
      <c r="J1581" s="3">
        <f t="shared" si="98"/>
        <v>0.46329616126956896</v>
      </c>
      <c r="K1581" s="2">
        <v>348.85957000000002</v>
      </c>
      <c r="L1581" s="2">
        <v>5833.6943199999996</v>
      </c>
      <c r="M1581" s="3">
        <f t="shared" si="99"/>
        <v>15.722185147450588</v>
      </c>
    </row>
    <row r="1582" spans="1:13" x14ac:dyDescent="0.2">
      <c r="A1582" s="1" t="s">
        <v>9</v>
      </c>
      <c r="B1582" s="1" t="s">
        <v>41</v>
      </c>
      <c r="C1582" s="2">
        <v>0</v>
      </c>
      <c r="D1582" s="2">
        <v>0</v>
      </c>
      <c r="E1582" s="3" t="str">
        <f t="shared" si="96"/>
        <v/>
      </c>
      <c r="F1582" s="2">
        <v>1.2272400000000001</v>
      </c>
      <c r="G1582" s="2">
        <v>0</v>
      </c>
      <c r="H1582" s="3">
        <f t="shared" si="97"/>
        <v>-1</v>
      </c>
      <c r="I1582" s="2">
        <v>0</v>
      </c>
      <c r="J1582" s="3" t="str">
        <f t="shared" si="98"/>
        <v/>
      </c>
      <c r="K1582" s="2">
        <v>25.83625</v>
      </c>
      <c r="L1582" s="2">
        <v>5.3917900000000003</v>
      </c>
      <c r="M1582" s="3">
        <f t="shared" si="99"/>
        <v>-0.79130911026174466</v>
      </c>
    </row>
    <row r="1583" spans="1:13" x14ac:dyDescent="0.2">
      <c r="A1583" s="1" t="s">
        <v>8</v>
      </c>
      <c r="B1583" s="1" t="s">
        <v>41</v>
      </c>
      <c r="C1583" s="2">
        <v>0</v>
      </c>
      <c r="D1583" s="2">
        <v>0</v>
      </c>
      <c r="E1583" s="3" t="str">
        <f t="shared" si="96"/>
        <v/>
      </c>
      <c r="F1583" s="2">
        <v>558.12697000000003</v>
      </c>
      <c r="G1583" s="2">
        <v>132.27721</v>
      </c>
      <c r="H1583" s="3">
        <f t="shared" si="97"/>
        <v>-0.76299799667448431</v>
      </c>
      <c r="I1583" s="2">
        <v>0</v>
      </c>
      <c r="J1583" s="3" t="str">
        <f t="shared" si="98"/>
        <v/>
      </c>
      <c r="K1583" s="2">
        <v>16530.150430000002</v>
      </c>
      <c r="L1583" s="2">
        <v>601.39876000000004</v>
      </c>
      <c r="M1583" s="3">
        <f t="shared" si="99"/>
        <v>-0.96361807095786967</v>
      </c>
    </row>
    <row r="1584" spans="1:13" x14ac:dyDescent="0.2">
      <c r="A1584" s="1" t="s">
        <v>7</v>
      </c>
      <c r="B1584" s="1" t="s">
        <v>41</v>
      </c>
      <c r="C1584" s="2">
        <v>0</v>
      </c>
      <c r="D1584" s="2">
        <v>0</v>
      </c>
      <c r="E1584" s="3" t="str">
        <f t="shared" si="96"/>
        <v/>
      </c>
      <c r="F1584" s="2">
        <v>29.565999999999999</v>
      </c>
      <c r="G1584" s="2">
        <v>35.689810000000001</v>
      </c>
      <c r="H1584" s="3">
        <f t="shared" si="97"/>
        <v>0.20712338496922156</v>
      </c>
      <c r="I1584" s="2">
        <v>19.69116</v>
      </c>
      <c r="J1584" s="3">
        <f t="shared" si="98"/>
        <v>0.81247879759242236</v>
      </c>
      <c r="K1584" s="2">
        <v>404.73277999999999</v>
      </c>
      <c r="L1584" s="2">
        <v>554.42154000000005</v>
      </c>
      <c r="M1584" s="3">
        <f t="shared" si="99"/>
        <v>0.36984590178240584</v>
      </c>
    </row>
    <row r="1585" spans="1:13" x14ac:dyDescent="0.2">
      <c r="A1585" s="1" t="s">
        <v>6</v>
      </c>
      <c r="B1585" s="1" t="s">
        <v>41</v>
      </c>
      <c r="C1585" s="2">
        <v>0</v>
      </c>
      <c r="D1585" s="2">
        <v>0</v>
      </c>
      <c r="E1585" s="3" t="str">
        <f t="shared" si="96"/>
        <v/>
      </c>
      <c r="F1585" s="2">
        <v>169.18043</v>
      </c>
      <c r="G1585" s="2">
        <v>0</v>
      </c>
      <c r="H1585" s="3">
        <f t="shared" si="97"/>
        <v>-1</v>
      </c>
      <c r="I1585" s="2">
        <v>0</v>
      </c>
      <c r="J1585" s="3" t="str">
        <f t="shared" si="98"/>
        <v/>
      </c>
      <c r="K1585" s="2">
        <v>1673.7652700000001</v>
      </c>
      <c r="L1585" s="2">
        <v>267.91950000000003</v>
      </c>
      <c r="M1585" s="3">
        <f t="shared" si="99"/>
        <v>-0.83993006378964952</v>
      </c>
    </row>
    <row r="1586" spans="1:13" x14ac:dyDescent="0.2">
      <c r="A1586" s="1" t="s">
        <v>5</v>
      </c>
      <c r="B1586" s="1" t="s">
        <v>41</v>
      </c>
      <c r="C1586" s="2">
        <v>0</v>
      </c>
      <c r="D1586" s="2">
        <v>0</v>
      </c>
      <c r="E1586" s="3" t="str">
        <f t="shared" si="96"/>
        <v/>
      </c>
      <c r="F1586" s="2">
        <v>0</v>
      </c>
      <c r="G1586" s="2">
        <v>0</v>
      </c>
      <c r="H1586" s="3" t="str">
        <f t="shared" si="97"/>
        <v/>
      </c>
      <c r="I1586" s="2">
        <v>0</v>
      </c>
      <c r="J1586" s="3" t="str">
        <f t="shared" si="98"/>
        <v/>
      </c>
      <c r="K1586" s="2">
        <v>29.150040000000001</v>
      </c>
      <c r="L1586" s="2">
        <v>8.3421699999999994</v>
      </c>
      <c r="M1586" s="3">
        <f t="shared" si="99"/>
        <v>-0.71381960367807396</v>
      </c>
    </row>
    <row r="1587" spans="1:13" x14ac:dyDescent="0.2">
      <c r="A1587" s="1" t="s">
        <v>4</v>
      </c>
      <c r="B1587" s="1" t="s">
        <v>41</v>
      </c>
      <c r="C1587" s="2">
        <v>0</v>
      </c>
      <c r="D1587" s="2">
        <v>0</v>
      </c>
      <c r="E1587" s="3" t="str">
        <f t="shared" si="96"/>
        <v/>
      </c>
      <c r="F1587" s="2">
        <v>217.45226</v>
      </c>
      <c r="G1587" s="2">
        <v>15.37135</v>
      </c>
      <c r="H1587" s="3">
        <f t="shared" si="97"/>
        <v>-0.92931161074159452</v>
      </c>
      <c r="I1587" s="2">
        <v>0</v>
      </c>
      <c r="J1587" s="3" t="str">
        <f t="shared" si="98"/>
        <v/>
      </c>
      <c r="K1587" s="2">
        <v>3370.3821800000001</v>
      </c>
      <c r="L1587" s="2">
        <v>240.34748999999999</v>
      </c>
      <c r="M1587" s="3">
        <f t="shared" si="99"/>
        <v>-0.92868835723549903</v>
      </c>
    </row>
    <row r="1588" spans="1:13" x14ac:dyDescent="0.2">
      <c r="A1588" s="1" t="s">
        <v>24</v>
      </c>
      <c r="B1588" s="1" t="s">
        <v>41</v>
      </c>
      <c r="C1588" s="2">
        <v>0</v>
      </c>
      <c r="D1588" s="2">
        <v>0</v>
      </c>
      <c r="E1588" s="3" t="str">
        <f t="shared" si="96"/>
        <v/>
      </c>
      <c r="F1588" s="2">
        <v>0</v>
      </c>
      <c r="G1588" s="2">
        <v>0</v>
      </c>
      <c r="H1588" s="3" t="str">
        <f t="shared" si="97"/>
        <v/>
      </c>
      <c r="I1588" s="2">
        <v>0</v>
      </c>
      <c r="J1588" s="3" t="str">
        <f t="shared" si="98"/>
        <v/>
      </c>
      <c r="K1588" s="2">
        <v>2.7</v>
      </c>
      <c r="L1588" s="2">
        <v>0</v>
      </c>
      <c r="M1588" s="3">
        <f t="shared" si="99"/>
        <v>-1</v>
      </c>
    </row>
    <row r="1589" spans="1:13" x14ac:dyDescent="0.2">
      <c r="A1589" s="1" t="s">
        <v>3</v>
      </c>
      <c r="B1589" s="1" t="s">
        <v>41</v>
      </c>
      <c r="C1589" s="2">
        <v>0</v>
      </c>
      <c r="D1589" s="2">
        <v>0</v>
      </c>
      <c r="E1589" s="3" t="str">
        <f t="shared" si="96"/>
        <v/>
      </c>
      <c r="F1589" s="2">
        <v>0</v>
      </c>
      <c r="G1589" s="2">
        <v>0</v>
      </c>
      <c r="H1589" s="3" t="str">
        <f t="shared" si="97"/>
        <v/>
      </c>
      <c r="I1589" s="2">
        <v>0</v>
      </c>
      <c r="J1589" s="3" t="str">
        <f t="shared" si="98"/>
        <v/>
      </c>
      <c r="K1589" s="2">
        <v>0.33446999999999999</v>
      </c>
      <c r="L1589" s="2">
        <v>0</v>
      </c>
      <c r="M1589" s="3">
        <f t="shared" si="99"/>
        <v>-1</v>
      </c>
    </row>
    <row r="1590" spans="1:13" x14ac:dyDescent="0.2">
      <c r="A1590" s="1" t="s">
        <v>2</v>
      </c>
      <c r="B1590" s="1" t="s">
        <v>41</v>
      </c>
      <c r="C1590" s="2">
        <v>0</v>
      </c>
      <c r="D1590" s="2">
        <v>0</v>
      </c>
      <c r="E1590" s="3" t="str">
        <f t="shared" si="96"/>
        <v/>
      </c>
      <c r="F1590" s="2">
        <v>3157.4278199999999</v>
      </c>
      <c r="G1590" s="2">
        <v>0</v>
      </c>
      <c r="H1590" s="3">
        <f t="shared" si="97"/>
        <v>-1</v>
      </c>
      <c r="I1590" s="2">
        <v>0</v>
      </c>
      <c r="J1590" s="3" t="str">
        <f t="shared" si="98"/>
        <v/>
      </c>
      <c r="K1590" s="2">
        <v>25790.568810000001</v>
      </c>
      <c r="L1590" s="2">
        <v>1496.0233599999999</v>
      </c>
      <c r="M1590" s="3">
        <f t="shared" si="99"/>
        <v>-0.9419933941348384</v>
      </c>
    </row>
    <row r="1591" spans="1:13" x14ac:dyDescent="0.2">
      <c r="A1591" s="1" t="s">
        <v>26</v>
      </c>
      <c r="B1591" s="1" t="s">
        <v>41</v>
      </c>
      <c r="C1591" s="2">
        <v>0</v>
      </c>
      <c r="D1591" s="2">
        <v>0</v>
      </c>
      <c r="E1591" s="3" t="str">
        <f t="shared" si="96"/>
        <v/>
      </c>
      <c r="F1591" s="2">
        <v>0</v>
      </c>
      <c r="G1591" s="2">
        <v>0</v>
      </c>
      <c r="H1591" s="3" t="str">
        <f t="shared" si="97"/>
        <v/>
      </c>
      <c r="I1591" s="2">
        <v>0</v>
      </c>
      <c r="J1591" s="3" t="str">
        <f t="shared" si="98"/>
        <v/>
      </c>
      <c r="K1591" s="2">
        <v>53.878169999999997</v>
      </c>
      <c r="L1591" s="2">
        <v>0</v>
      </c>
      <c r="M1591" s="3">
        <f t="shared" si="99"/>
        <v>-1</v>
      </c>
    </row>
    <row r="1592" spans="1:13" x14ac:dyDescent="0.2">
      <c r="A1592" s="1" t="s">
        <v>30</v>
      </c>
      <c r="B1592" s="1" t="s">
        <v>41</v>
      </c>
      <c r="C1592" s="2">
        <v>0</v>
      </c>
      <c r="D1592" s="2">
        <v>0</v>
      </c>
      <c r="E1592" s="3" t="str">
        <f t="shared" si="96"/>
        <v/>
      </c>
      <c r="F1592" s="2">
        <v>0</v>
      </c>
      <c r="G1592" s="2">
        <v>0</v>
      </c>
      <c r="H1592" s="3" t="str">
        <f t="shared" si="97"/>
        <v/>
      </c>
      <c r="I1592" s="2">
        <v>0</v>
      </c>
      <c r="J1592" s="3" t="str">
        <f t="shared" si="98"/>
        <v/>
      </c>
      <c r="K1592" s="2">
        <v>0.23033999999999999</v>
      </c>
      <c r="L1592" s="2">
        <v>0</v>
      </c>
      <c r="M1592" s="3">
        <f t="shared" si="99"/>
        <v>-1</v>
      </c>
    </row>
    <row r="1593" spans="1:13" x14ac:dyDescent="0.2">
      <c r="A1593" s="6" t="s">
        <v>0</v>
      </c>
      <c r="B1593" s="6" t="s">
        <v>41</v>
      </c>
      <c r="C1593" s="5">
        <v>0</v>
      </c>
      <c r="D1593" s="5">
        <v>0</v>
      </c>
      <c r="E1593" s="4" t="str">
        <f t="shared" si="96"/>
        <v/>
      </c>
      <c r="F1593" s="5">
        <v>9923.6465900000003</v>
      </c>
      <c r="G1593" s="5">
        <v>2443.0864499999998</v>
      </c>
      <c r="H1593" s="4">
        <f t="shared" si="97"/>
        <v>-0.75381162278976321</v>
      </c>
      <c r="I1593" s="5">
        <v>1223.30115</v>
      </c>
      <c r="J1593" s="4">
        <f t="shared" si="98"/>
        <v>0.99712593256370252</v>
      </c>
      <c r="K1593" s="5">
        <v>126805.02731999999</v>
      </c>
      <c r="L1593" s="5">
        <v>29648.885730000002</v>
      </c>
      <c r="M1593" s="4">
        <f t="shared" si="99"/>
        <v>-0.76618525024895678</v>
      </c>
    </row>
    <row r="1594" spans="1:13" x14ac:dyDescent="0.2">
      <c r="A1594" s="1" t="s">
        <v>22</v>
      </c>
      <c r="B1594" s="1" t="s">
        <v>40</v>
      </c>
      <c r="C1594" s="2">
        <v>0</v>
      </c>
      <c r="D1594" s="2">
        <v>0</v>
      </c>
      <c r="E1594" s="3" t="str">
        <f t="shared" si="96"/>
        <v/>
      </c>
      <c r="F1594" s="2">
        <v>30.62668</v>
      </c>
      <c r="G1594" s="2">
        <v>29.121510000000001</v>
      </c>
      <c r="H1594" s="3">
        <f t="shared" si="97"/>
        <v>-4.9145712169911926E-2</v>
      </c>
      <c r="I1594" s="2">
        <v>163.16856999999999</v>
      </c>
      <c r="J1594" s="3">
        <f t="shared" si="98"/>
        <v>-0.821525003252771</v>
      </c>
      <c r="K1594" s="2">
        <v>484.24743000000001</v>
      </c>
      <c r="L1594" s="2">
        <v>931.18416999999999</v>
      </c>
      <c r="M1594" s="3">
        <f t="shared" si="99"/>
        <v>0.92295118633876894</v>
      </c>
    </row>
    <row r="1595" spans="1:13" x14ac:dyDescent="0.2">
      <c r="A1595" s="1" t="s">
        <v>21</v>
      </c>
      <c r="B1595" s="1" t="s">
        <v>40</v>
      </c>
      <c r="C1595" s="2">
        <v>0</v>
      </c>
      <c r="D1595" s="2">
        <v>0</v>
      </c>
      <c r="E1595" s="3" t="str">
        <f t="shared" si="96"/>
        <v/>
      </c>
      <c r="F1595" s="2">
        <v>3.56</v>
      </c>
      <c r="G1595" s="2">
        <v>24.905799999999999</v>
      </c>
      <c r="H1595" s="3">
        <f t="shared" si="97"/>
        <v>5.9960112359550557</v>
      </c>
      <c r="I1595" s="2">
        <v>31.68</v>
      </c>
      <c r="J1595" s="3">
        <f t="shared" si="98"/>
        <v>-0.21383207070707078</v>
      </c>
      <c r="K1595" s="2">
        <v>115.77737999999999</v>
      </c>
      <c r="L1595" s="2">
        <v>197.67644000000001</v>
      </c>
      <c r="M1595" s="3">
        <f t="shared" si="99"/>
        <v>0.70738394667421245</v>
      </c>
    </row>
    <row r="1596" spans="1:13" x14ac:dyDescent="0.2">
      <c r="A1596" s="1" t="s">
        <v>20</v>
      </c>
      <c r="B1596" s="1" t="s">
        <v>40</v>
      </c>
      <c r="C1596" s="2">
        <v>0</v>
      </c>
      <c r="D1596" s="2">
        <v>0</v>
      </c>
      <c r="E1596" s="3" t="str">
        <f t="shared" si="96"/>
        <v/>
      </c>
      <c r="F1596" s="2">
        <v>328.05559</v>
      </c>
      <c r="G1596" s="2">
        <v>390.08359000000002</v>
      </c>
      <c r="H1596" s="3">
        <f t="shared" si="97"/>
        <v>0.18907771088430469</v>
      </c>
      <c r="I1596" s="2">
        <v>315.70368999999999</v>
      </c>
      <c r="J1596" s="3">
        <f t="shared" si="98"/>
        <v>0.23560035044253058</v>
      </c>
      <c r="K1596" s="2">
        <v>3873.8199500000001</v>
      </c>
      <c r="L1596" s="2">
        <v>4586.0041099999999</v>
      </c>
      <c r="M1596" s="3">
        <f t="shared" si="99"/>
        <v>0.1838454469211972</v>
      </c>
    </row>
    <row r="1597" spans="1:13" x14ac:dyDescent="0.2">
      <c r="A1597" s="1" t="s">
        <v>19</v>
      </c>
      <c r="B1597" s="1" t="s">
        <v>40</v>
      </c>
      <c r="C1597" s="2">
        <v>0</v>
      </c>
      <c r="D1597" s="2">
        <v>0</v>
      </c>
      <c r="E1597" s="3" t="str">
        <f t="shared" si="96"/>
        <v/>
      </c>
      <c r="F1597" s="2">
        <v>0.308</v>
      </c>
      <c r="G1597" s="2">
        <v>0.35189999999999999</v>
      </c>
      <c r="H1597" s="3">
        <f t="shared" si="97"/>
        <v>0.14253246753246751</v>
      </c>
      <c r="I1597" s="2">
        <v>0</v>
      </c>
      <c r="J1597" s="3" t="str">
        <f t="shared" si="98"/>
        <v/>
      </c>
      <c r="K1597" s="2">
        <v>23.900880000000001</v>
      </c>
      <c r="L1597" s="2">
        <v>17.452960000000001</v>
      </c>
      <c r="M1597" s="3">
        <f t="shared" si="99"/>
        <v>-0.26977751446808651</v>
      </c>
    </row>
    <row r="1598" spans="1:13" x14ac:dyDescent="0.2">
      <c r="A1598" s="1" t="s">
        <v>18</v>
      </c>
      <c r="B1598" s="1" t="s">
        <v>40</v>
      </c>
      <c r="C1598" s="2">
        <v>0</v>
      </c>
      <c r="D1598" s="2">
        <v>0</v>
      </c>
      <c r="E1598" s="3" t="str">
        <f t="shared" si="96"/>
        <v/>
      </c>
      <c r="F1598" s="2">
        <v>0</v>
      </c>
      <c r="G1598" s="2">
        <v>0</v>
      </c>
      <c r="H1598" s="3" t="str">
        <f t="shared" si="97"/>
        <v/>
      </c>
      <c r="I1598" s="2">
        <v>0</v>
      </c>
      <c r="J1598" s="3" t="str">
        <f t="shared" si="98"/>
        <v/>
      </c>
      <c r="K1598" s="2">
        <v>0</v>
      </c>
      <c r="L1598" s="2">
        <v>5.3660800000000002</v>
      </c>
      <c r="M1598" s="3" t="str">
        <f t="shared" si="99"/>
        <v/>
      </c>
    </row>
    <row r="1599" spans="1:13" x14ac:dyDescent="0.2">
      <c r="A1599" s="1" t="s">
        <v>17</v>
      </c>
      <c r="B1599" s="1" t="s">
        <v>40</v>
      </c>
      <c r="C1599" s="2">
        <v>0</v>
      </c>
      <c r="D1599" s="2">
        <v>0</v>
      </c>
      <c r="E1599" s="3" t="str">
        <f t="shared" si="96"/>
        <v/>
      </c>
      <c r="F1599" s="2">
        <v>4.0259999999999997E-2</v>
      </c>
      <c r="G1599" s="2">
        <v>6.7766500000000001</v>
      </c>
      <c r="H1599" s="3">
        <f t="shared" si="97"/>
        <v>167.32215598609042</v>
      </c>
      <c r="I1599" s="2">
        <v>6.6657999999999999</v>
      </c>
      <c r="J1599" s="3">
        <f t="shared" si="98"/>
        <v>1.6629661856041311E-2</v>
      </c>
      <c r="K1599" s="2">
        <v>28.678629999999998</v>
      </c>
      <c r="L1599" s="2">
        <v>34.481650000000002</v>
      </c>
      <c r="M1599" s="3">
        <f t="shared" si="99"/>
        <v>0.20234648586770021</v>
      </c>
    </row>
    <row r="1600" spans="1:13" x14ac:dyDescent="0.2">
      <c r="A1600" s="1" t="s">
        <v>15</v>
      </c>
      <c r="B1600" s="1" t="s">
        <v>40</v>
      </c>
      <c r="C1600" s="2">
        <v>0</v>
      </c>
      <c r="D1600" s="2">
        <v>0</v>
      </c>
      <c r="E1600" s="3" t="str">
        <f t="shared" si="96"/>
        <v/>
      </c>
      <c r="F1600" s="2">
        <v>0</v>
      </c>
      <c r="G1600" s="2">
        <v>0</v>
      </c>
      <c r="H1600" s="3" t="str">
        <f t="shared" si="97"/>
        <v/>
      </c>
      <c r="I1600" s="2">
        <v>76.209829999999997</v>
      </c>
      <c r="J1600" s="3">
        <f t="shared" si="98"/>
        <v>-1</v>
      </c>
      <c r="K1600" s="2">
        <v>0</v>
      </c>
      <c r="L1600" s="2">
        <v>76.209829999999997</v>
      </c>
      <c r="M1600" s="3" t="str">
        <f t="shared" si="99"/>
        <v/>
      </c>
    </row>
    <row r="1601" spans="1:13" x14ac:dyDescent="0.2">
      <c r="A1601" s="1" t="s">
        <v>14</v>
      </c>
      <c r="B1601" s="1" t="s">
        <v>40</v>
      </c>
      <c r="C1601" s="2">
        <v>0</v>
      </c>
      <c r="D1601" s="2">
        <v>0</v>
      </c>
      <c r="E1601" s="3" t="str">
        <f t="shared" si="96"/>
        <v/>
      </c>
      <c r="F1601" s="2">
        <v>0</v>
      </c>
      <c r="G1601" s="2">
        <v>0.24540000000000001</v>
      </c>
      <c r="H1601" s="3" t="str">
        <f t="shared" si="97"/>
        <v/>
      </c>
      <c r="I1601" s="2">
        <v>0</v>
      </c>
      <c r="J1601" s="3" t="str">
        <f t="shared" si="98"/>
        <v/>
      </c>
      <c r="K1601" s="2">
        <v>1.00339</v>
      </c>
      <c r="L1601" s="2">
        <v>0.28996</v>
      </c>
      <c r="M1601" s="3">
        <f t="shared" si="99"/>
        <v>-0.71101964340884405</v>
      </c>
    </row>
    <row r="1602" spans="1:13" x14ac:dyDescent="0.2">
      <c r="A1602" s="1" t="s">
        <v>13</v>
      </c>
      <c r="B1602" s="1" t="s">
        <v>40</v>
      </c>
      <c r="C1602" s="2">
        <v>0</v>
      </c>
      <c r="D1602" s="2">
        <v>0</v>
      </c>
      <c r="E1602" s="3" t="str">
        <f t="shared" si="96"/>
        <v/>
      </c>
      <c r="F1602" s="2">
        <v>102.25287</v>
      </c>
      <c r="G1602" s="2">
        <v>33.847299999999997</v>
      </c>
      <c r="H1602" s="3">
        <f t="shared" si="97"/>
        <v>-0.66898435222405006</v>
      </c>
      <c r="I1602" s="2">
        <v>0</v>
      </c>
      <c r="J1602" s="3" t="str">
        <f t="shared" si="98"/>
        <v/>
      </c>
      <c r="K1602" s="2">
        <v>3373.0956099999999</v>
      </c>
      <c r="L1602" s="2">
        <v>49.199289999999998</v>
      </c>
      <c r="M1602" s="3">
        <f t="shared" si="99"/>
        <v>-0.98541420235639277</v>
      </c>
    </row>
    <row r="1603" spans="1:13" x14ac:dyDescent="0.2">
      <c r="A1603" s="1" t="s">
        <v>12</v>
      </c>
      <c r="B1603" s="1" t="s">
        <v>40</v>
      </c>
      <c r="C1603" s="2">
        <v>0</v>
      </c>
      <c r="D1603" s="2">
        <v>0</v>
      </c>
      <c r="E1603" s="3" t="str">
        <f t="shared" si="96"/>
        <v/>
      </c>
      <c r="F1603" s="2">
        <v>24.041229999999999</v>
      </c>
      <c r="G1603" s="2">
        <v>0</v>
      </c>
      <c r="H1603" s="3">
        <f t="shared" si="97"/>
        <v>-1</v>
      </c>
      <c r="I1603" s="2">
        <v>0</v>
      </c>
      <c r="J1603" s="3" t="str">
        <f t="shared" si="98"/>
        <v/>
      </c>
      <c r="K1603" s="2">
        <v>24.041229999999999</v>
      </c>
      <c r="L1603" s="2">
        <v>0</v>
      </c>
      <c r="M1603" s="3">
        <f t="shared" si="99"/>
        <v>-1</v>
      </c>
    </row>
    <row r="1604" spans="1:13" x14ac:dyDescent="0.2">
      <c r="A1604" s="1" t="s">
        <v>11</v>
      </c>
      <c r="B1604" s="1" t="s">
        <v>40</v>
      </c>
      <c r="C1604" s="2">
        <v>0</v>
      </c>
      <c r="D1604" s="2">
        <v>0</v>
      </c>
      <c r="E1604" s="3" t="str">
        <f t="shared" si="96"/>
        <v/>
      </c>
      <c r="F1604" s="2">
        <v>19.957909999999998</v>
      </c>
      <c r="G1604" s="2">
        <v>16.56035</v>
      </c>
      <c r="H1604" s="3">
        <f t="shared" si="97"/>
        <v>-0.17023626221382893</v>
      </c>
      <c r="I1604" s="2">
        <v>23.148099999999999</v>
      </c>
      <c r="J1604" s="3">
        <f t="shared" si="98"/>
        <v>-0.28459139195009531</v>
      </c>
      <c r="K1604" s="2">
        <v>98.502219999999994</v>
      </c>
      <c r="L1604" s="2">
        <v>125.9902</v>
      </c>
      <c r="M1604" s="3">
        <f t="shared" si="99"/>
        <v>0.27905949733924795</v>
      </c>
    </row>
    <row r="1605" spans="1:13" x14ac:dyDescent="0.2">
      <c r="A1605" s="1" t="s">
        <v>10</v>
      </c>
      <c r="B1605" s="1" t="s">
        <v>40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6.7045899999999996</v>
      </c>
      <c r="G1605" s="2">
        <v>1.82742</v>
      </c>
      <c r="H1605" s="3">
        <f t="shared" ref="H1605:H1668" si="101">IF(F1605=0,"",(G1605/F1605-1))</f>
        <v>-0.72743747194086439</v>
      </c>
      <c r="I1605" s="2">
        <v>1.8158399999999999</v>
      </c>
      <c r="J1605" s="3">
        <f t="shared" ref="J1605:J1668" si="102">IF(I1605=0,"",(G1605/I1605-1))</f>
        <v>6.3772138514406329E-3</v>
      </c>
      <c r="K1605" s="2">
        <v>214.24780000000001</v>
      </c>
      <c r="L1605" s="2">
        <v>73.350110000000001</v>
      </c>
      <c r="M1605" s="3">
        <f t="shared" ref="M1605:M1668" si="103">IF(K1605=0,"",(L1605/K1605-1))</f>
        <v>-0.65763891157808851</v>
      </c>
    </row>
    <row r="1606" spans="1:13" x14ac:dyDescent="0.2">
      <c r="A1606" s="1" t="s">
        <v>9</v>
      </c>
      <c r="B1606" s="1" t="s">
        <v>40</v>
      </c>
      <c r="C1606" s="2">
        <v>0</v>
      </c>
      <c r="D1606" s="2">
        <v>0</v>
      </c>
      <c r="E1606" s="3" t="str">
        <f t="shared" si="100"/>
        <v/>
      </c>
      <c r="F1606" s="2">
        <v>0</v>
      </c>
      <c r="G1606" s="2">
        <v>2.83</v>
      </c>
      <c r="H1606" s="3" t="str">
        <f t="shared" si="101"/>
        <v/>
      </c>
      <c r="I1606" s="2">
        <v>4.55</v>
      </c>
      <c r="J1606" s="3">
        <f t="shared" si="102"/>
        <v>-0.37802197802197801</v>
      </c>
      <c r="K1606" s="2">
        <v>0.16350000000000001</v>
      </c>
      <c r="L1606" s="2">
        <v>10.241440000000001</v>
      </c>
      <c r="M1606" s="3">
        <f t="shared" si="103"/>
        <v>61.63877675840979</v>
      </c>
    </row>
    <row r="1607" spans="1:13" x14ac:dyDescent="0.2">
      <c r="A1607" s="1" t="s">
        <v>8</v>
      </c>
      <c r="B1607" s="1" t="s">
        <v>40</v>
      </c>
      <c r="C1607" s="2">
        <v>0</v>
      </c>
      <c r="D1607" s="2">
        <v>0</v>
      </c>
      <c r="E1607" s="3" t="str">
        <f t="shared" si="100"/>
        <v/>
      </c>
      <c r="F1607" s="2">
        <v>317.25468000000001</v>
      </c>
      <c r="G1607" s="2">
        <v>195.81419</v>
      </c>
      <c r="H1607" s="3">
        <f t="shared" si="101"/>
        <v>-0.38278549586723198</v>
      </c>
      <c r="I1607" s="2">
        <v>183.98105000000001</v>
      </c>
      <c r="J1607" s="3">
        <f t="shared" si="102"/>
        <v>6.4317167447408119E-2</v>
      </c>
      <c r="K1607" s="2">
        <v>1886.39095</v>
      </c>
      <c r="L1607" s="2">
        <v>1924.1820399999999</v>
      </c>
      <c r="M1607" s="3">
        <f t="shared" si="103"/>
        <v>2.0033540767357971E-2</v>
      </c>
    </row>
    <row r="1608" spans="1:13" x14ac:dyDescent="0.2">
      <c r="A1608" s="1" t="s">
        <v>7</v>
      </c>
      <c r="B1608" s="1" t="s">
        <v>40</v>
      </c>
      <c r="C1608" s="2">
        <v>0</v>
      </c>
      <c r="D1608" s="2">
        <v>0</v>
      </c>
      <c r="E1608" s="3" t="str">
        <f t="shared" si="100"/>
        <v/>
      </c>
      <c r="F1608" s="2">
        <v>0</v>
      </c>
      <c r="G1608" s="2">
        <v>1.77884</v>
      </c>
      <c r="H1608" s="3" t="str">
        <f t="shared" si="101"/>
        <v/>
      </c>
      <c r="I1608" s="2">
        <v>0</v>
      </c>
      <c r="J1608" s="3" t="str">
        <f t="shared" si="102"/>
        <v/>
      </c>
      <c r="K1608" s="2">
        <v>10.681660000000001</v>
      </c>
      <c r="L1608" s="2">
        <v>1.77884</v>
      </c>
      <c r="M1608" s="3">
        <f t="shared" si="103"/>
        <v>-0.83346783177895567</v>
      </c>
    </row>
    <row r="1609" spans="1:13" x14ac:dyDescent="0.2">
      <c r="A1609" s="1" t="s">
        <v>6</v>
      </c>
      <c r="B1609" s="1" t="s">
        <v>40</v>
      </c>
      <c r="C1609" s="2">
        <v>0</v>
      </c>
      <c r="D1609" s="2">
        <v>0</v>
      </c>
      <c r="E1609" s="3" t="str">
        <f t="shared" si="100"/>
        <v/>
      </c>
      <c r="F1609" s="2">
        <v>1.08968</v>
      </c>
      <c r="G1609" s="2">
        <v>9.9849999999999994E-2</v>
      </c>
      <c r="H1609" s="3">
        <f t="shared" si="101"/>
        <v>-0.90836759415608248</v>
      </c>
      <c r="I1609" s="2">
        <v>5.1349999999999998</v>
      </c>
      <c r="J1609" s="3">
        <f t="shared" si="102"/>
        <v>-0.98055501460564753</v>
      </c>
      <c r="K1609" s="2">
        <v>19.326029999999999</v>
      </c>
      <c r="L1609" s="2">
        <v>28.074529999999999</v>
      </c>
      <c r="M1609" s="3">
        <f t="shared" si="103"/>
        <v>0.45267962432015274</v>
      </c>
    </row>
    <row r="1610" spans="1:13" x14ac:dyDescent="0.2">
      <c r="A1610" s="1" t="s">
        <v>4</v>
      </c>
      <c r="B1610" s="1" t="s">
        <v>40</v>
      </c>
      <c r="C1610" s="2">
        <v>0</v>
      </c>
      <c r="D1610" s="2">
        <v>0</v>
      </c>
      <c r="E1610" s="3" t="str">
        <f t="shared" si="100"/>
        <v/>
      </c>
      <c r="F1610" s="2">
        <v>0.29599999999999999</v>
      </c>
      <c r="G1610" s="2">
        <v>17.580870000000001</v>
      </c>
      <c r="H1610" s="3">
        <f t="shared" si="101"/>
        <v>58.394831081081087</v>
      </c>
      <c r="I1610" s="2">
        <v>4.3049999999999997</v>
      </c>
      <c r="J1610" s="3">
        <f t="shared" si="102"/>
        <v>3.0838257839721255</v>
      </c>
      <c r="K1610" s="2">
        <v>193.88265000000001</v>
      </c>
      <c r="L1610" s="2">
        <v>30.501480000000001</v>
      </c>
      <c r="M1610" s="3">
        <f t="shared" si="103"/>
        <v>-0.84268071433931813</v>
      </c>
    </row>
    <row r="1611" spans="1:13" x14ac:dyDescent="0.2">
      <c r="A1611" s="1" t="s">
        <v>3</v>
      </c>
      <c r="B1611" s="1" t="s">
        <v>40</v>
      </c>
      <c r="C1611" s="2">
        <v>0</v>
      </c>
      <c r="D1611" s="2">
        <v>0</v>
      </c>
      <c r="E1611" s="3" t="str">
        <f t="shared" si="100"/>
        <v/>
      </c>
      <c r="F1611" s="2">
        <v>626.28399999999999</v>
      </c>
      <c r="G1611" s="2">
        <v>734.76499999999999</v>
      </c>
      <c r="H1611" s="3">
        <f t="shared" si="101"/>
        <v>0.17321374967267245</v>
      </c>
      <c r="I1611" s="2">
        <v>1229.1010000000001</v>
      </c>
      <c r="J1611" s="3">
        <f t="shared" si="102"/>
        <v>-0.40219314767460124</v>
      </c>
      <c r="K1611" s="2">
        <v>7617.9967800000004</v>
      </c>
      <c r="L1611" s="2">
        <v>7659.2038000000002</v>
      </c>
      <c r="M1611" s="3">
        <f t="shared" si="103"/>
        <v>5.4091674215697161E-3</v>
      </c>
    </row>
    <row r="1612" spans="1:13" x14ac:dyDescent="0.2">
      <c r="A1612" s="1" t="s">
        <v>2</v>
      </c>
      <c r="B1612" s="1" t="s">
        <v>40</v>
      </c>
      <c r="C1612" s="2">
        <v>0</v>
      </c>
      <c r="D1612" s="2">
        <v>0</v>
      </c>
      <c r="E1612" s="3" t="str">
        <f t="shared" si="100"/>
        <v/>
      </c>
      <c r="F1612" s="2">
        <v>0</v>
      </c>
      <c r="G1612" s="2">
        <v>0</v>
      </c>
      <c r="H1612" s="3" t="str">
        <f t="shared" si="101"/>
        <v/>
      </c>
      <c r="I1612" s="2">
        <v>0</v>
      </c>
      <c r="J1612" s="3" t="str">
        <f t="shared" si="102"/>
        <v/>
      </c>
      <c r="K1612" s="2">
        <v>25.499279999999999</v>
      </c>
      <c r="L1612" s="2">
        <v>0</v>
      </c>
      <c r="M1612" s="3">
        <f t="shared" si="103"/>
        <v>-1</v>
      </c>
    </row>
    <row r="1613" spans="1:13" x14ac:dyDescent="0.2">
      <c r="A1613" s="1" t="s">
        <v>26</v>
      </c>
      <c r="B1613" s="1" t="s">
        <v>40</v>
      </c>
      <c r="C1613" s="2">
        <v>0</v>
      </c>
      <c r="D1613" s="2">
        <v>17.8</v>
      </c>
      <c r="E1613" s="3" t="str">
        <f t="shared" si="100"/>
        <v/>
      </c>
      <c r="F1613" s="2">
        <v>798.34735000000001</v>
      </c>
      <c r="G1613" s="2">
        <v>1392.38698</v>
      </c>
      <c r="H1613" s="3">
        <f t="shared" si="101"/>
        <v>0.7440866810668314</v>
      </c>
      <c r="I1613" s="2">
        <v>940.88315</v>
      </c>
      <c r="J1613" s="3">
        <f t="shared" si="102"/>
        <v>0.47987237309967767</v>
      </c>
      <c r="K1613" s="2">
        <v>3538.1659300000001</v>
      </c>
      <c r="L1613" s="2">
        <v>4003.6550099999999</v>
      </c>
      <c r="M1613" s="3">
        <f t="shared" si="103"/>
        <v>0.13156225264992027</v>
      </c>
    </row>
    <row r="1614" spans="1:13" x14ac:dyDescent="0.2">
      <c r="A1614" s="6" t="s">
        <v>0</v>
      </c>
      <c r="B1614" s="6" t="s">
        <v>40</v>
      </c>
      <c r="C1614" s="5">
        <v>0</v>
      </c>
      <c r="D1614" s="5">
        <v>17.8</v>
      </c>
      <c r="E1614" s="4" t="str">
        <f t="shared" si="100"/>
        <v/>
      </c>
      <c r="F1614" s="5">
        <v>2258.8188399999999</v>
      </c>
      <c r="G1614" s="5">
        <v>2848.9756499999999</v>
      </c>
      <c r="H1614" s="4">
        <f t="shared" si="101"/>
        <v>0.26126788016342206</v>
      </c>
      <c r="I1614" s="5">
        <v>2986.3470299999999</v>
      </c>
      <c r="J1614" s="4">
        <f t="shared" si="102"/>
        <v>-4.5999804650968534E-2</v>
      </c>
      <c r="K1614" s="5">
        <v>21529.421300000002</v>
      </c>
      <c r="L1614" s="5">
        <v>19754.841939999998</v>
      </c>
      <c r="M1614" s="4">
        <f t="shared" si="103"/>
        <v>-8.242578076169671E-2</v>
      </c>
    </row>
    <row r="1615" spans="1:13" x14ac:dyDescent="0.2">
      <c r="A1615" s="1" t="s">
        <v>22</v>
      </c>
      <c r="B1615" s="1" t="s">
        <v>39</v>
      </c>
      <c r="C1615" s="2">
        <v>0</v>
      </c>
      <c r="D1615" s="2">
        <v>0</v>
      </c>
      <c r="E1615" s="3" t="str">
        <f t="shared" si="100"/>
        <v/>
      </c>
      <c r="F1615" s="2">
        <v>3.11652</v>
      </c>
      <c r="G1615" s="2">
        <v>40.314830000000001</v>
      </c>
      <c r="H1615" s="3">
        <f t="shared" si="101"/>
        <v>11.935848317995713</v>
      </c>
      <c r="I1615" s="2">
        <v>23.08652</v>
      </c>
      <c r="J1615" s="3">
        <f t="shared" si="102"/>
        <v>0.74624975959997442</v>
      </c>
      <c r="K1615" s="2">
        <v>1023.30602</v>
      </c>
      <c r="L1615" s="2">
        <v>577.03025000000002</v>
      </c>
      <c r="M1615" s="3">
        <f t="shared" si="103"/>
        <v>-0.43611174104106221</v>
      </c>
    </row>
    <row r="1616" spans="1:13" x14ac:dyDescent="0.2">
      <c r="A1616" s="1" t="s">
        <v>21</v>
      </c>
      <c r="B1616" s="1" t="s">
        <v>39</v>
      </c>
      <c r="C1616" s="2">
        <v>0</v>
      </c>
      <c r="D1616" s="2">
        <v>0</v>
      </c>
      <c r="E1616" s="3" t="str">
        <f t="shared" si="100"/>
        <v/>
      </c>
      <c r="F1616" s="2">
        <v>1.54996</v>
      </c>
      <c r="G1616" s="2">
        <v>6.4357199999999999</v>
      </c>
      <c r="H1616" s="3">
        <f t="shared" si="101"/>
        <v>3.1521845725050968</v>
      </c>
      <c r="I1616" s="2">
        <v>5.9518000000000004</v>
      </c>
      <c r="J1616" s="3">
        <f t="shared" si="102"/>
        <v>8.1306495513961963E-2</v>
      </c>
      <c r="K1616" s="2">
        <v>44.023569999999999</v>
      </c>
      <c r="L1616" s="2">
        <v>129.98599999999999</v>
      </c>
      <c r="M1616" s="3">
        <f t="shared" si="103"/>
        <v>1.9526455941669427</v>
      </c>
    </row>
    <row r="1617" spans="1:13" x14ac:dyDescent="0.2">
      <c r="A1617" s="1" t="s">
        <v>20</v>
      </c>
      <c r="B1617" s="1" t="s">
        <v>39</v>
      </c>
      <c r="C1617" s="2">
        <v>0</v>
      </c>
      <c r="D1617" s="2">
        <v>0</v>
      </c>
      <c r="E1617" s="3" t="str">
        <f t="shared" si="100"/>
        <v/>
      </c>
      <c r="F1617" s="2">
        <v>175.7646</v>
      </c>
      <c r="G1617" s="2">
        <v>147.02159</v>
      </c>
      <c r="H1617" s="3">
        <f t="shared" si="101"/>
        <v>-0.16353127990505478</v>
      </c>
      <c r="I1617" s="2">
        <v>230.16522000000001</v>
      </c>
      <c r="J1617" s="3">
        <f t="shared" si="102"/>
        <v>-0.36123455142353822</v>
      </c>
      <c r="K1617" s="2">
        <v>2356.20381</v>
      </c>
      <c r="L1617" s="2">
        <v>2257.9214000000002</v>
      </c>
      <c r="M1617" s="3">
        <f t="shared" si="103"/>
        <v>-4.1712185330860629E-2</v>
      </c>
    </row>
    <row r="1618" spans="1:13" x14ac:dyDescent="0.2">
      <c r="A1618" s="1" t="s">
        <v>19</v>
      </c>
      <c r="B1618" s="1" t="s">
        <v>39</v>
      </c>
      <c r="C1618" s="2">
        <v>0</v>
      </c>
      <c r="D1618" s="2">
        <v>0</v>
      </c>
      <c r="E1618" s="3" t="str">
        <f t="shared" si="100"/>
        <v/>
      </c>
      <c r="F1618" s="2">
        <v>0</v>
      </c>
      <c r="G1618" s="2">
        <v>1.0491900000000001</v>
      </c>
      <c r="H1618" s="3" t="str">
        <f t="shared" si="101"/>
        <v/>
      </c>
      <c r="I1618" s="2">
        <v>1.15639</v>
      </c>
      <c r="J1618" s="3">
        <f t="shared" si="102"/>
        <v>-9.2702289020140216E-2</v>
      </c>
      <c r="K1618" s="2">
        <v>0.86673999999999995</v>
      </c>
      <c r="L1618" s="2">
        <v>17.666499999999999</v>
      </c>
      <c r="M1618" s="3">
        <f t="shared" si="103"/>
        <v>19.382698387059556</v>
      </c>
    </row>
    <row r="1619" spans="1:13" x14ac:dyDescent="0.2">
      <c r="A1619" s="1" t="s">
        <v>18</v>
      </c>
      <c r="B1619" s="1" t="s">
        <v>39</v>
      </c>
      <c r="C1619" s="2">
        <v>0</v>
      </c>
      <c r="D1619" s="2">
        <v>0</v>
      </c>
      <c r="E1619" s="3" t="str">
        <f t="shared" si="100"/>
        <v/>
      </c>
      <c r="F1619" s="2">
        <v>0</v>
      </c>
      <c r="G1619" s="2">
        <v>0</v>
      </c>
      <c r="H1619" s="3" t="str">
        <f t="shared" si="101"/>
        <v/>
      </c>
      <c r="I1619" s="2">
        <v>0</v>
      </c>
      <c r="J1619" s="3" t="str">
        <f t="shared" si="102"/>
        <v/>
      </c>
      <c r="K1619" s="2">
        <v>0.97296000000000005</v>
      </c>
      <c r="L1619" s="2">
        <v>0.58494999999999997</v>
      </c>
      <c r="M1619" s="3">
        <f t="shared" si="103"/>
        <v>-0.39879337280052629</v>
      </c>
    </row>
    <row r="1620" spans="1:13" x14ac:dyDescent="0.2">
      <c r="A1620" s="1" t="s">
        <v>17</v>
      </c>
      <c r="B1620" s="1" t="s">
        <v>39</v>
      </c>
      <c r="C1620" s="2">
        <v>0</v>
      </c>
      <c r="D1620" s="2">
        <v>0</v>
      </c>
      <c r="E1620" s="3" t="str">
        <f t="shared" si="100"/>
        <v/>
      </c>
      <c r="F1620" s="2">
        <v>1.8026</v>
      </c>
      <c r="G1620" s="2">
        <v>2.7809499999999998</v>
      </c>
      <c r="H1620" s="3">
        <f t="shared" si="101"/>
        <v>0.54274381449018083</v>
      </c>
      <c r="I1620" s="2">
        <v>43.851010000000002</v>
      </c>
      <c r="J1620" s="3">
        <f t="shared" si="102"/>
        <v>-0.93658184839984304</v>
      </c>
      <c r="K1620" s="2">
        <v>278.29284999999999</v>
      </c>
      <c r="L1620" s="2">
        <v>122.5745</v>
      </c>
      <c r="M1620" s="3">
        <f t="shared" si="103"/>
        <v>-0.55954851157692342</v>
      </c>
    </row>
    <row r="1621" spans="1:13" x14ac:dyDescent="0.2">
      <c r="A1621" s="1" t="s">
        <v>15</v>
      </c>
      <c r="B1621" s="1" t="s">
        <v>39</v>
      </c>
      <c r="C1621" s="2">
        <v>0</v>
      </c>
      <c r="D1621" s="2">
        <v>0</v>
      </c>
      <c r="E1621" s="3" t="str">
        <f t="shared" si="100"/>
        <v/>
      </c>
      <c r="F1621" s="2">
        <v>0</v>
      </c>
      <c r="G1621" s="2">
        <v>0</v>
      </c>
      <c r="H1621" s="3" t="str">
        <f t="shared" si="101"/>
        <v/>
      </c>
      <c r="I1621" s="2">
        <v>0</v>
      </c>
      <c r="J1621" s="3" t="str">
        <f t="shared" si="102"/>
        <v/>
      </c>
      <c r="K1621" s="2">
        <v>0.87189000000000005</v>
      </c>
      <c r="L1621" s="2">
        <v>0</v>
      </c>
      <c r="M1621" s="3">
        <f t="shared" si="103"/>
        <v>-1</v>
      </c>
    </row>
    <row r="1622" spans="1:13" x14ac:dyDescent="0.2">
      <c r="A1622" s="1" t="s">
        <v>14</v>
      </c>
      <c r="B1622" s="1" t="s">
        <v>39</v>
      </c>
      <c r="C1622" s="2">
        <v>0</v>
      </c>
      <c r="D1622" s="2">
        <v>0</v>
      </c>
      <c r="E1622" s="3" t="str">
        <f t="shared" si="100"/>
        <v/>
      </c>
      <c r="F1622" s="2">
        <v>0</v>
      </c>
      <c r="G1622" s="2">
        <v>0.62144999999999995</v>
      </c>
      <c r="H1622" s="3" t="str">
        <f t="shared" si="101"/>
        <v/>
      </c>
      <c r="I1622" s="2">
        <v>0</v>
      </c>
      <c r="J1622" s="3" t="str">
        <f t="shared" si="102"/>
        <v/>
      </c>
      <c r="K1622" s="2">
        <v>0.13</v>
      </c>
      <c r="L1622" s="2">
        <v>52.292639999999999</v>
      </c>
      <c r="M1622" s="3">
        <f t="shared" si="103"/>
        <v>401.25107692307688</v>
      </c>
    </row>
    <row r="1623" spans="1:13" x14ac:dyDescent="0.2">
      <c r="A1623" s="1" t="s">
        <v>13</v>
      </c>
      <c r="B1623" s="1" t="s">
        <v>39</v>
      </c>
      <c r="C1623" s="2">
        <v>0</v>
      </c>
      <c r="D1623" s="2">
        <v>0</v>
      </c>
      <c r="E1623" s="3" t="str">
        <f t="shared" si="100"/>
        <v/>
      </c>
      <c r="F1623" s="2">
        <v>37.387009999999997</v>
      </c>
      <c r="G1623" s="2">
        <v>10.275639999999999</v>
      </c>
      <c r="H1623" s="3">
        <f t="shared" si="101"/>
        <v>-0.72515480644213048</v>
      </c>
      <c r="I1623" s="2">
        <v>4.7722499999999997</v>
      </c>
      <c r="J1623" s="3">
        <f t="shared" si="102"/>
        <v>1.1532065587511133</v>
      </c>
      <c r="K1623" s="2">
        <v>238.11935</v>
      </c>
      <c r="L1623" s="2">
        <v>244.76760999999999</v>
      </c>
      <c r="M1623" s="3">
        <f t="shared" si="103"/>
        <v>2.7919864555316476E-2</v>
      </c>
    </row>
    <row r="1624" spans="1:13" x14ac:dyDescent="0.2">
      <c r="A1624" s="1" t="s">
        <v>12</v>
      </c>
      <c r="B1624" s="1" t="s">
        <v>39</v>
      </c>
      <c r="C1624" s="2">
        <v>0</v>
      </c>
      <c r="D1624" s="2">
        <v>106.2075</v>
      </c>
      <c r="E1624" s="3" t="str">
        <f t="shared" si="100"/>
        <v/>
      </c>
      <c r="F1624" s="2">
        <v>831.15017</v>
      </c>
      <c r="G1624" s="2">
        <v>1583.4335900000001</v>
      </c>
      <c r="H1624" s="3">
        <f t="shared" si="101"/>
        <v>0.90511131099209186</v>
      </c>
      <c r="I1624" s="2">
        <v>315.29038000000003</v>
      </c>
      <c r="J1624" s="3">
        <f t="shared" si="102"/>
        <v>4.0221436822779051</v>
      </c>
      <c r="K1624" s="2">
        <v>8374.0497699999996</v>
      </c>
      <c r="L1624" s="2">
        <v>7572.8814499999999</v>
      </c>
      <c r="M1624" s="3">
        <f t="shared" si="103"/>
        <v>-9.56727440133186E-2</v>
      </c>
    </row>
    <row r="1625" spans="1:13" x14ac:dyDescent="0.2">
      <c r="A1625" s="1" t="s">
        <v>11</v>
      </c>
      <c r="B1625" s="1" t="s">
        <v>39</v>
      </c>
      <c r="C1625" s="2">
        <v>0</v>
      </c>
      <c r="D1625" s="2">
        <v>0</v>
      </c>
      <c r="E1625" s="3" t="str">
        <f t="shared" si="100"/>
        <v/>
      </c>
      <c r="F1625" s="2">
        <v>170.06816000000001</v>
      </c>
      <c r="G1625" s="2">
        <v>57.905839999999998</v>
      </c>
      <c r="H1625" s="3">
        <f t="shared" si="101"/>
        <v>-0.65951392665152608</v>
      </c>
      <c r="I1625" s="2">
        <v>237.78566000000001</v>
      </c>
      <c r="J1625" s="3">
        <f t="shared" si="102"/>
        <v>-0.75647883896783352</v>
      </c>
      <c r="K1625" s="2">
        <v>2054.7629200000001</v>
      </c>
      <c r="L1625" s="2">
        <v>1884.8953799999999</v>
      </c>
      <c r="M1625" s="3">
        <f t="shared" si="103"/>
        <v>-8.2670140845251483E-2</v>
      </c>
    </row>
    <row r="1626" spans="1:13" x14ac:dyDescent="0.2">
      <c r="A1626" s="1" t="s">
        <v>10</v>
      </c>
      <c r="B1626" s="1" t="s">
        <v>39</v>
      </c>
      <c r="C1626" s="2">
        <v>0</v>
      </c>
      <c r="D1626" s="2">
        <v>0</v>
      </c>
      <c r="E1626" s="3" t="str">
        <f t="shared" si="100"/>
        <v/>
      </c>
      <c r="F1626" s="2">
        <v>10.451610000000001</v>
      </c>
      <c r="G1626" s="2">
        <v>254.03214</v>
      </c>
      <c r="H1626" s="3">
        <f t="shared" si="101"/>
        <v>23.305551010801207</v>
      </c>
      <c r="I1626" s="2">
        <v>127.19212</v>
      </c>
      <c r="J1626" s="3">
        <f t="shared" si="102"/>
        <v>0.99723174674657522</v>
      </c>
      <c r="K1626" s="2">
        <v>1100.68849</v>
      </c>
      <c r="L1626" s="2">
        <v>1729.6249800000001</v>
      </c>
      <c r="M1626" s="3">
        <f t="shared" si="103"/>
        <v>0.57140280443924696</v>
      </c>
    </row>
    <row r="1627" spans="1:13" x14ac:dyDescent="0.2">
      <c r="A1627" s="1" t="s">
        <v>28</v>
      </c>
      <c r="B1627" s="1" t="s">
        <v>39</v>
      </c>
      <c r="C1627" s="2">
        <v>0</v>
      </c>
      <c r="D1627" s="2">
        <v>0</v>
      </c>
      <c r="E1627" s="3" t="str">
        <f t="shared" si="100"/>
        <v/>
      </c>
      <c r="F1627" s="2">
        <v>7.4161299999999999</v>
      </c>
      <c r="G1627" s="2">
        <v>0</v>
      </c>
      <c r="H1627" s="3">
        <f t="shared" si="101"/>
        <v>-1</v>
      </c>
      <c r="I1627" s="2">
        <v>10.511979999999999</v>
      </c>
      <c r="J1627" s="3">
        <f t="shared" si="102"/>
        <v>-1</v>
      </c>
      <c r="K1627" s="2">
        <v>56.492170000000002</v>
      </c>
      <c r="L1627" s="2">
        <v>65.151629999999997</v>
      </c>
      <c r="M1627" s="3">
        <f t="shared" si="103"/>
        <v>0.15328602176195383</v>
      </c>
    </row>
    <row r="1628" spans="1:13" x14ac:dyDescent="0.2">
      <c r="A1628" s="1" t="s">
        <v>9</v>
      </c>
      <c r="B1628" s="1" t="s">
        <v>39</v>
      </c>
      <c r="C1628" s="2">
        <v>74.166499999999999</v>
      </c>
      <c r="D1628" s="2">
        <v>0</v>
      </c>
      <c r="E1628" s="3">
        <f t="shared" si="100"/>
        <v>-1</v>
      </c>
      <c r="F1628" s="2">
        <v>2329.4763200000002</v>
      </c>
      <c r="G1628" s="2">
        <v>1768.9525900000001</v>
      </c>
      <c r="H1628" s="3">
        <f t="shared" si="101"/>
        <v>-0.24062220559511849</v>
      </c>
      <c r="I1628" s="2">
        <v>2980.12473</v>
      </c>
      <c r="J1628" s="3">
        <f t="shared" si="102"/>
        <v>-0.4064165931739373</v>
      </c>
      <c r="K1628" s="2">
        <v>32867.43763</v>
      </c>
      <c r="L1628" s="2">
        <v>30610.00921</v>
      </c>
      <c r="M1628" s="3">
        <f t="shared" si="103"/>
        <v>-6.868282357184774E-2</v>
      </c>
    </row>
    <row r="1629" spans="1:13" x14ac:dyDescent="0.2">
      <c r="A1629" s="1" t="s">
        <v>8</v>
      </c>
      <c r="B1629" s="1" t="s">
        <v>39</v>
      </c>
      <c r="C1629" s="2">
        <v>0</v>
      </c>
      <c r="D1629" s="2">
        <v>0</v>
      </c>
      <c r="E1629" s="3" t="str">
        <f t="shared" si="100"/>
        <v/>
      </c>
      <c r="F1629" s="2">
        <v>1537.98956</v>
      </c>
      <c r="G1629" s="2">
        <v>2110.1106100000002</v>
      </c>
      <c r="H1629" s="3">
        <f t="shared" si="101"/>
        <v>0.37199280468457818</v>
      </c>
      <c r="I1629" s="2">
        <v>2223.4463900000001</v>
      </c>
      <c r="J1629" s="3">
        <f t="shared" si="102"/>
        <v>-5.0973021211453529E-2</v>
      </c>
      <c r="K1629" s="2">
        <v>19381.670269999999</v>
      </c>
      <c r="L1629" s="2">
        <v>22244.236649999999</v>
      </c>
      <c r="M1629" s="3">
        <f t="shared" si="103"/>
        <v>0.14769451446250415</v>
      </c>
    </row>
    <row r="1630" spans="1:13" x14ac:dyDescent="0.2">
      <c r="A1630" s="1" t="s">
        <v>7</v>
      </c>
      <c r="B1630" s="1" t="s">
        <v>39</v>
      </c>
      <c r="C1630" s="2">
        <v>0</v>
      </c>
      <c r="D1630" s="2">
        <v>0</v>
      </c>
      <c r="E1630" s="3" t="str">
        <f t="shared" si="100"/>
        <v/>
      </c>
      <c r="F1630" s="2">
        <v>149.30645000000001</v>
      </c>
      <c r="G1630" s="2">
        <v>195.41130999999999</v>
      </c>
      <c r="H1630" s="3">
        <f t="shared" si="101"/>
        <v>0.30879349150689728</v>
      </c>
      <c r="I1630" s="2">
        <v>35.835090000000001</v>
      </c>
      <c r="J1630" s="3">
        <f t="shared" si="102"/>
        <v>4.4530715563990482</v>
      </c>
      <c r="K1630" s="2">
        <v>1563.9780800000001</v>
      </c>
      <c r="L1630" s="2">
        <v>1267.62978</v>
      </c>
      <c r="M1630" s="3">
        <f t="shared" si="103"/>
        <v>-0.18948366590917953</v>
      </c>
    </row>
    <row r="1631" spans="1:13" x14ac:dyDescent="0.2">
      <c r="A1631" s="1" t="s">
        <v>6</v>
      </c>
      <c r="B1631" s="1" t="s">
        <v>39</v>
      </c>
      <c r="C1631" s="2">
        <v>0</v>
      </c>
      <c r="D1631" s="2">
        <v>0</v>
      </c>
      <c r="E1631" s="3" t="str">
        <f t="shared" si="100"/>
        <v/>
      </c>
      <c r="F1631" s="2">
        <v>133.84226000000001</v>
      </c>
      <c r="G1631" s="2">
        <v>323.94794999999999</v>
      </c>
      <c r="H1631" s="3">
        <f t="shared" si="101"/>
        <v>1.4203711891894231</v>
      </c>
      <c r="I1631" s="2">
        <v>130.89363</v>
      </c>
      <c r="J1631" s="3">
        <f t="shared" si="102"/>
        <v>1.474894691208426</v>
      </c>
      <c r="K1631" s="2">
        <v>1973.8371</v>
      </c>
      <c r="L1631" s="2">
        <v>1947.29115</v>
      </c>
      <c r="M1631" s="3">
        <f t="shared" si="103"/>
        <v>-1.3448906193930577E-2</v>
      </c>
    </row>
    <row r="1632" spans="1:13" x14ac:dyDescent="0.2">
      <c r="A1632" s="1" t="s">
        <v>5</v>
      </c>
      <c r="B1632" s="1" t="s">
        <v>39</v>
      </c>
      <c r="C1632" s="2">
        <v>0</v>
      </c>
      <c r="D1632" s="2">
        <v>0</v>
      </c>
      <c r="E1632" s="3" t="str">
        <f t="shared" si="100"/>
        <v/>
      </c>
      <c r="F1632" s="2">
        <v>0</v>
      </c>
      <c r="G1632" s="2">
        <v>0</v>
      </c>
      <c r="H1632" s="3" t="str">
        <f t="shared" si="101"/>
        <v/>
      </c>
      <c r="I1632" s="2">
        <v>0</v>
      </c>
      <c r="J1632" s="3" t="str">
        <f t="shared" si="102"/>
        <v/>
      </c>
      <c r="K1632" s="2">
        <v>3.5992099999999998</v>
      </c>
      <c r="L1632" s="2">
        <v>0.12486</v>
      </c>
      <c r="M1632" s="3">
        <f t="shared" si="103"/>
        <v>-0.96530905393127941</v>
      </c>
    </row>
    <row r="1633" spans="1:13" x14ac:dyDescent="0.2">
      <c r="A1633" s="1" t="s">
        <v>4</v>
      </c>
      <c r="B1633" s="1" t="s">
        <v>39</v>
      </c>
      <c r="C1633" s="2">
        <v>0</v>
      </c>
      <c r="D1633" s="2">
        <v>0</v>
      </c>
      <c r="E1633" s="3" t="str">
        <f t="shared" si="100"/>
        <v/>
      </c>
      <c r="F1633" s="2">
        <v>24.707660000000001</v>
      </c>
      <c r="G1633" s="2">
        <v>0</v>
      </c>
      <c r="H1633" s="3">
        <f t="shared" si="101"/>
        <v>-1</v>
      </c>
      <c r="I1633" s="2">
        <v>9.8933400000000002</v>
      </c>
      <c r="J1633" s="3">
        <f t="shared" si="102"/>
        <v>-1</v>
      </c>
      <c r="K1633" s="2">
        <v>373.17545999999999</v>
      </c>
      <c r="L1633" s="2">
        <v>315.36565000000002</v>
      </c>
      <c r="M1633" s="3">
        <f t="shared" si="103"/>
        <v>-0.15491321428263261</v>
      </c>
    </row>
    <row r="1634" spans="1:13" x14ac:dyDescent="0.2">
      <c r="A1634" s="1" t="s">
        <v>3</v>
      </c>
      <c r="B1634" s="1" t="s">
        <v>39</v>
      </c>
      <c r="C1634" s="2">
        <v>0</v>
      </c>
      <c r="D1634" s="2">
        <v>0</v>
      </c>
      <c r="E1634" s="3" t="str">
        <f t="shared" si="100"/>
        <v/>
      </c>
      <c r="F1634" s="2">
        <v>244.83895999999999</v>
      </c>
      <c r="G1634" s="2">
        <v>235.33870999999999</v>
      </c>
      <c r="H1634" s="3">
        <f t="shared" si="101"/>
        <v>-3.8802035427695003E-2</v>
      </c>
      <c r="I1634" s="2">
        <v>208.15698</v>
      </c>
      <c r="J1634" s="3">
        <f t="shared" si="102"/>
        <v>0.13058284185329749</v>
      </c>
      <c r="K1634" s="2">
        <v>657.65844000000004</v>
      </c>
      <c r="L1634" s="2">
        <v>1187.99947</v>
      </c>
      <c r="M1634" s="3">
        <f t="shared" si="103"/>
        <v>0.80640800413053304</v>
      </c>
    </row>
    <row r="1635" spans="1:13" x14ac:dyDescent="0.2">
      <c r="A1635" s="1" t="s">
        <v>2</v>
      </c>
      <c r="B1635" s="1" t="s">
        <v>39</v>
      </c>
      <c r="C1635" s="2">
        <v>0</v>
      </c>
      <c r="D1635" s="2">
        <v>0</v>
      </c>
      <c r="E1635" s="3" t="str">
        <f t="shared" si="100"/>
        <v/>
      </c>
      <c r="F1635" s="2">
        <v>5.1814200000000001</v>
      </c>
      <c r="G1635" s="2">
        <v>0.15934999999999999</v>
      </c>
      <c r="H1635" s="3">
        <f t="shared" si="101"/>
        <v>-0.96924588240289344</v>
      </c>
      <c r="I1635" s="2">
        <v>0.77278000000000002</v>
      </c>
      <c r="J1635" s="3">
        <f t="shared" si="102"/>
        <v>-0.79379642330288047</v>
      </c>
      <c r="K1635" s="2">
        <v>17.740220000000001</v>
      </c>
      <c r="L1635" s="2">
        <v>17.12161</v>
      </c>
      <c r="M1635" s="3">
        <f t="shared" si="103"/>
        <v>-3.4870480749393251E-2</v>
      </c>
    </row>
    <row r="1636" spans="1:13" x14ac:dyDescent="0.2">
      <c r="A1636" s="1" t="s">
        <v>30</v>
      </c>
      <c r="B1636" s="1" t="s">
        <v>39</v>
      </c>
      <c r="C1636" s="2">
        <v>0</v>
      </c>
      <c r="D1636" s="2">
        <v>0</v>
      </c>
      <c r="E1636" s="3" t="str">
        <f t="shared" si="100"/>
        <v/>
      </c>
      <c r="F1636" s="2">
        <v>43.441040000000001</v>
      </c>
      <c r="G1636" s="2">
        <v>0</v>
      </c>
      <c r="H1636" s="3">
        <f t="shared" si="101"/>
        <v>-1</v>
      </c>
      <c r="I1636" s="2">
        <v>0</v>
      </c>
      <c r="J1636" s="3" t="str">
        <f t="shared" si="102"/>
        <v/>
      </c>
      <c r="K1636" s="2">
        <v>220.19287</v>
      </c>
      <c r="L1636" s="2">
        <v>231.83365000000001</v>
      </c>
      <c r="M1636" s="3">
        <f t="shared" si="103"/>
        <v>5.2866289448881831E-2</v>
      </c>
    </row>
    <row r="1637" spans="1:13" x14ac:dyDescent="0.2">
      <c r="A1637" s="6" t="s">
        <v>0</v>
      </c>
      <c r="B1637" s="6" t="s">
        <v>39</v>
      </c>
      <c r="C1637" s="5">
        <v>74.166499999999999</v>
      </c>
      <c r="D1637" s="5">
        <v>106.2075</v>
      </c>
      <c r="E1637" s="4">
        <f t="shared" si="100"/>
        <v>0.43201445396506499</v>
      </c>
      <c r="F1637" s="5">
        <v>5707.4904299999998</v>
      </c>
      <c r="G1637" s="5">
        <v>6737.7914600000004</v>
      </c>
      <c r="H1637" s="4">
        <f t="shared" si="101"/>
        <v>0.18051734692089538</v>
      </c>
      <c r="I1637" s="5">
        <v>6588.88627</v>
      </c>
      <c r="J1637" s="4">
        <f t="shared" si="102"/>
        <v>2.2599447599814138E-2</v>
      </c>
      <c r="K1637" s="5">
        <v>72588.069820000004</v>
      </c>
      <c r="L1637" s="5">
        <v>72476.989319999993</v>
      </c>
      <c r="M1637" s="4">
        <f t="shared" si="103"/>
        <v>-1.5302859033924365E-3</v>
      </c>
    </row>
    <row r="1638" spans="1:13" x14ac:dyDescent="0.2">
      <c r="A1638" s="1" t="s">
        <v>22</v>
      </c>
      <c r="B1638" s="1" t="s">
        <v>38</v>
      </c>
      <c r="C1638" s="2">
        <v>0</v>
      </c>
      <c r="D1638" s="2">
        <v>0</v>
      </c>
      <c r="E1638" s="3" t="str">
        <f t="shared" si="100"/>
        <v/>
      </c>
      <c r="F1638" s="2">
        <v>148.55362</v>
      </c>
      <c r="G1638" s="2">
        <v>129.23722000000001</v>
      </c>
      <c r="H1638" s="3">
        <f t="shared" si="101"/>
        <v>-0.13002981684323811</v>
      </c>
      <c r="I1638" s="2">
        <v>219.97694999999999</v>
      </c>
      <c r="J1638" s="3">
        <f t="shared" si="102"/>
        <v>-0.41249653656894503</v>
      </c>
      <c r="K1638" s="2">
        <v>8512.4512699999996</v>
      </c>
      <c r="L1638" s="2">
        <v>1399.07753</v>
      </c>
      <c r="M1638" s="3">
        <f t="shared" si="103"/>
        <v>-0.83564340216187816</v>
      </c>
    </row>
    <row r="1639" spans="1:13" x14ac:dyDescent="0.2">
      <c r="A1639" s="1" t="s">
        <v>21</v>
      </c>
      <c r="B1639" s="1" t="s">
        <v>38</v>
      </c>
      <c r="C1639" s="2">
        <v>0</v>
      </c>
      <c r="D1639" s="2">
        <v>0</v>
      </c>
      <c r="E1639" s="3" t="str">
        <f t="shared" si="100"/>
        <v/>
      </c>
      <c r="F1639" s="2">
        <v>563.01549999999997</v>
      </c>
      <c r="G1639" s="2">
        <v>1243.1182899999999</v>
      </c>
      <c r="H1639" s="3">
        <f t="shared" si="101"/>
        <v>1.2079645942252033</v>
      </c>
      <c r="I1639" s="2">
        <v>1910.8379500000001</v>
      </c>
      <c r="J1639" s="3">
        <f t="shared" si="102"/>
        <v>-0.34943814047653809</v>
      </c>
      <c r="K1639" s="2">
        <v>11565.22863</v>
      </c>
      <c r="L1639" s="2">
        <v>15197.49128</v>
      </c>
      <c r="M1639" s="3">
        <f t="shared" si="103"/>
        <v>0.31406751791987708</v>
      </c>
    </row>
    <row r="1640" spans="1:13" x14ac:dyDescent="0.2">
      <c r="A1640" s="1" t="s">
        <v>20</v>
      </c>
      <c r="B1640" s="1" t="s">
        <v>38</v>
      </c>
      <c r="C1640" s="2">
        <v>0</v>
      </c>
      <c r="D1640" s="2">
        <v>0</v>
      </c>
      <c r="E1640" s="3" t="str">
        <f t="shared" si="100"/>
        <v/>
      </c>
      <c r="F1640" s="2">
        <v>32.841479999999997</v>
      </c>
      <c r="G1640" s="2">
        <v>95.114500000000007</v>
      </c>
      <c r="H1640" s="3">
        <f t="shared" si="101"/>
        <v>1.8961697219491942</v>
      </c>
      <c r="I1640" s="2">
        <v>243.53985</v>
      </c>
      <c r="J1640" s="3">
        <f t="shared" si="102"/>
        <v>-0.60944995244104816</v>
      </c>
      <c r="K1640" s="2">
        <v>3107.8481700000002</v>
      </c>
      <c r="L1640" s="2">
        <v>1032.0019199999999</v>
      </c>
      <c r="M1640" s="3">
        <f t="shared" si="103"/>
        <v>-0.66793682845838642</v>
      </c>
    </row>
    <row r="1641" spans="1:13" x14ac:dyDescent="0.2">
      <c r="A1641" s="1" t="s">
        <v>19</v>
      </c>
      <c r="B1641" s="1" t="s">
        <v>38</v>
      </c>
      <c r="C1641" s="2">
        <v>0</v>
      </c>
      <c r="D1641" s="2">
        <v>0</v>
      </c>
      <c r="E1641" s="3" t="str">
        <f t="shared" si="100"/>
        <v/>
      </c>
      <c r="F1641" s="2">
        <v>605.94132000000002</v>
      </c>
      <c r="G1641" s="2">
        <v>0.49859999999999999</v>
      </c>
      <c r="H1641" s="3">
        <f t="shared" si="101"/>
        <v>-0.99917714804463242</v>
      </c>
      <c r="I1641" s="2">
        <v>306.83859999999999</v>
      </c>
      <c r="J1641" s="3">
        <f t="shared" si="102"/>
        <v>-0.99837504147131428</v>
      </c>
      <c r="K1641" s="2">
        <v>2754.86519</v>
      </c>
      <c r="L1641" s="2">
        <v>975.66544999999996</v>
      </c>
      <c r="M1641" s="3">
        <f t="shared" si="103"/>
        <v>-0.64583913087957678</v>
      </c>
    </row>
    <row r="1642" spans="1:13" x14ac:dyDescent="0.2">
      <c r="A1642" s="1" t="s">
        <v>18</v>
      </c>
      <c r="B1642" s="1" t="s">
        <v>38</v>
      </c>
      <c r="C1642" s="2">
        <v>0</v>
      </c>
      <c r="D1642" s="2">
        <v>0</v>
      </c>
      <c r="E1642" s="3" t="str">
        <f t="shared" si="100"/>
        <v/>
      </c>
      <c r="F1642" s="2">
        <v>0</v>
      </c>
      <c r="G1642" s="2">
        <v>68.527799999999999</v>
      </c>
      <c r="H1642" s="3" t="str">
        <f t="shared" si="101"/>
        <v/>
      </c>
      <c r="I1642" s="2">
        <v>0</v>
      </c>
      <c r="J1642" s="3" t="str">
        <f t="shared" si="102"/>
        <v/>
      </c>
      <c r="K1642" s="2">
        <v>10.224780000000001</v>
      </c>
      <c r="L1642" s="2">
        <v>105.88731</v>
      </c>
      <c r="M1642" s="3">
        <f t="shared" si="103"/>
        <v>9.3559499568694875</v>
      </c>
    </row>
    <row r="1643" spans="1:13" x14ac:dyDescent="0.2">
      <c r="A1643" s="1" t="s">
        <v>17</v>
      </c>
      <c r="B1643" s="1" t="s">
        <v>38</v>
      </c>
      <c r="C1643" s="2">
        <v>0</v>
      </c>
      <c r="D1643" s="2">
        <v>0</v>
      </c>
      <c r="E1643" s="3" t="str">
        <f t="shared" si="100"/>
        <v/>
      </c>
      <c r="F1643" s="2">
        <v>1089.0768399999999</v>
      </c>
      <c r="G1643" s="2">
        <v>1273.95688</v>
      </c>
      <c r="H1643" s="3">
        <f t="shared" si="101"/>
        <v>0.16975849013555377</v>
      </c>
      <c r="I1643" s="2">
        <v>1097.78433</v>
      </c>
      <c r="J1643" s="3">
        <f t="shared" si="102"/>
        <v>0.16048010996841255</v>
      </c>
      <c r="K1643" s="2">
        <v>12181.290650000001</v>
      </c>
      <c r="L1643" s="2">
        <v>19792.835200000001</v>
      </c>
      <c r="M1643" s="3">
        <f t="shared" si="103"/>
        <v>0.62485534322260006</v>
      </c>
    </row>
    <row r="1644" spans="1:13" x14ac:dyDescent="0.2">
      <c r="A1644" s="1" t="s">
        <v>16</v>
      </c>
      <c r="B1644" s="1" t="s">
        <v>38</v>
      </c>
      <c r="C1644" s="2">
        <v>0</v>
      </c>
      <c r="D1644" s="2">
        <v>0</v>
      </c>
      <c r="E1644" s="3" t="str">
        <f t="shared" si="100"/>
        <v/>
      </c>
      <c r="F1644" s="2">
        <v>0</v>
      </c>
      <c r="G1644" s="2">
        <v>38.319009999999999</v>
      </c>
      <c r="H1644" s="3" t="str">
        <f t="shared" si="101"/>
        <v/>
      </c>
      <c r="I1644" s="2">
        <v>0</v>
      </c>
      <c r="J1644" s="3" t="str">
        <f t="shared" si="102"/>
        <v/>
      </c>
      <c r="K1644" s="2">
        <v>0.29780000000000001</v>
      </c>
      <c r="L1644" s="2">
        <v>45.964950000000002</v>
      </c>
      <c r="M1644" s="3">
        <f t="shared" si="103"/>
        <v>153.34838817998656</v>
      </c>
    </row>
    <row r="1645" spans="1:13" x14ac:dyDescent="0.2">
      <c r="A1645" s="1" t="s">
        <v>14</v>
      </c>
      <c r="B1645" s="1" t="s">
        <v>38</v>
      </c>
      <c r="C1645" s="2">
        <v>0</v>
      </c>
      <c r="D1645" s="2">
        <v>0</v>
      </c>
      <c r="E1645" s="3" t="str">
        <f t="shared" si="100"/>
        <v/>
      </c>
      <c r="F1645" s="2">
        <v>316.27352999999999</v>
      </c>
      <c r="G1645" s="2">
        <v>383.13495</v>
      </c>
      <c r="H1645" s="3">
        <f t="shared" si="101"/>
        <v>0.21140378077166311</v>
      </c>
      <c r="I1645" s="2">
        <v>98.923540000000003</v>
      </c>
      <c r="J1645" s="3">
        <f t="shared" si="102"/>
        <v>2.8730412397291887</v>
      </c>
      <c r="K1645" s="2">
        <v>1028.3624</v>
      </c>
      <c r="L1645" s="2">
        <v>1988.9668899999999</v>
      </c>
      <c r="M1645" s="3">
        <f t="shared" si="103"/>
        <v>0.9341108640300344</v>
      </c>
    </row>
    <row r="1646" spans="1:13" x14ac:dyDescent="0.2">
      <c r="A1646" s="1" t="s">
        <v>13</v>
      </c>
      <c r="B1646" s="1" t="s">
        <v>38</v>
      </c>
      <c r="C1646" s="2">
        <v>0</v>
      </c>
      <c r="D1646" s="2">
        <v>0</v>
      </c>
      <c r="E1646" s="3" t="str">
        <f t="shared" si="100"/>
        <v/>
      </c>
      <c r="F1646" s="2">
        <v>2936.1783300000002</v>
      </c>
      <c r="G1646" s="2">
        <v>215.14309</v>
      </c>
      <c r="H1646" s="3">
        <f t="shared" si="101"/>
        <v>-0.92672683133656941</v>
      </c>
      <c r="I1646" s="2">
        <v>73.705759999999998</v>
      </c>
      <c r="J1646" s="3">
        <f t="shared" si="102"/>
        <v>1.9189454121360394</v>
      </c>
      <c r="K1646" s="2">
        <v>20009.341659999998</v>
      </c>
      <c r="L1646" s="2">
        <v>6061.6217100000003</v>
      </c>
      <c r="M1646" s="3">
        <f t="shared" si="103"/>
        <v>-0.69706041243138028</v>
      </c>
    </row>
    <row r="1647" spans="1:13" x14ac:dyDescent="0.2">
      <c r="A1647" s="1" t="s">
        <v>12</v>
      </c>
      <c r="B1647" s="1" t="s">
        <v>38</v>
      </c>
      <c r="C1647" s="2">
        <v>0</v>
      </c>
      <c r="D1647" s="2">
        <v>0</v>
      </c>
      <c r="E1647" s="3" t="str">
        <f t="shared" si="100"/>
        <v/>
      </c>
      <c r="F1647" s="2">
        <v>813.24363000000005</v>
      </c>
      <c r="G1647" s="2">
        <v>589.94336999999996</v>
      </c>
      <c r="H1647" s="3">
        <f t="shared" si="101"/>
        <v>-0.27457978367442004</v>
      </c>
      <c r="I1647" s="2">
        <v>658.93722000000002</v>
      </c>
      <c r="J1647" s="3">
        <f t="shared" si="102"/>
        <v>-0.10470473955015025</v>
      </c>
      <c r="K1647" s="2">
        <v>11224.764999999999</v>
      </c>
      <c r="L1647" s="2">
        <v>6343.7449900000001</v>
      </c>
      <c r="M1647" s="3">
        <f t="shared" si="103"/>
        <v>-0.43484384840128054</v>
      </c>
    </row>
    <row r="1648" spans="1:13" x14ac:dyDescent="0.2">
      <c r="A1648" s="1" t="s">
        <v>11</v>
      </c>
      <c r="B1648" s="1" t="s">
        <v>38</v>
      </c>
      <c r="C1648" s="2">
        <v>0</v>
      </c>
      <c r="D1648" s="2">
        <v>0</v>
      </c>
      <c r="E1648" s="3" t="str">
        <f t="shared" si="100"/>
        <v/>
      </c>
      <c r="F1648" s="2">
        <v>827.69538999999997</v>
      </c>
      <c r="G1648" s="2">
        <v>2400.9379100000001</v>
      </c>
      <c r="H1648" s="3">
        <f t="shared" si="101"/>
        <v>1.9007506130969269</v>
      </c>
      <c r="I1648" s="2">
        <v>989.69397000000004</v>
      </c>
      <c r="J1648" s="3">
        <f t="shared" si="102"/>
        <v>1.4259397175068167</v>
      </c>
      <c r="K1648" s="2">
        <v>8967.0798799999993</v>
      </c>
      <c r="L1648" s="2">
        <v>13690.095300000001</v>
      </c>
      <c r="M1648" s="3">
        <f t="shared" si="103"/>
        <v>0.52670607189907193</v>
      </c>
    </row>
    <row r="1649" spans="1:13" x14ac:dyDescent="0.2">
      <c r="A1649" s="1" t="s">
        <v>10</v>
      </c>
      <c r="B1649" s="1" t="s">
        <v>38</v>
      </c>
      <c r="C1649" s="2">
        <v>9.6199999999999992</v>
      </c>
      <c r="D1649" s="2">
        <v>0</v>
      </c>
      <c r="E1649" s="3">
        <f t="shared" si="100"/>
        <v>-1</v>
      </c>
      <c r="F1649" s="2">
        <v>409.25659999999999</v>
      </c>
      <c r="G1649" s="2">
        <v>1844.35905</v>
      </c>
      <c r="H1649" s="3">
        <f t="shared" si="101"/>
        <v>3.5066079569639195</v>
      </c>
      <c r="I1649" s="2">
        <v>346.71170000000001</v>
      </c>
      <c r="J1649" s="3">
        <f t="shared" si="102"/>
        <v>4.319575457072836</v>
      </c>
      <c r="K1649" s="2">
        <v>10719.194460000001</v>
      </c>
      <c r="L1649" s="2">
        <v>9849.7317299999995</v>
      </c>
      <c r="M1649" s="3">
        <f t="shared" si="103"/>
        <v>-8.1112693052123319E-2</v>
      </c>
    </row>
    <row r="1650" spans="1:13" x14ac:dyDescent="0.2">
      <c r="A1650" s="1" t="s">
        <v>28</v>
      </c>
      <c r="B1650" s="1" t="s">
        <v>38</v>
      </c>
      <c r="C1650" s="2">
        <v>0</v>
      </c>
      <c r="D1650" s="2">
        <v>0</v>
      </c>
      <c r="E1650" s="3" t="str">
        <f t="shared" si="100"/>
        <v/>
      </c>
      <c r="F1650" s="2">
        <v>30.303090000000001</v>
      </c>
      <c r="G1650" s="2">
        <v>205.51553999999999</v>
      </c>
      <c r="H1650" s="3">
        <f t="shared" si="101"/>
        <v>5.7819994594610646</v>
      </c>
      <c r="I1650" s="2">
        <v>70.45</v>
      </c>
      <c r="J1650" s="3">
        <f t="shared" si="102"/>
        <v>1.9171829666430091</v>
      </c>
      <c r="K1650" s="2">
        <v>37.874139999999997</v>
      </c>
      <c r="L1650" s="2">
        <v>614.87</v>
      </c>
      <c r="M1650" s="3">
        <f t="shared" si="103"/>
        <v>15.234560045455819</v>
      </c>
    </row>
    <row r="1651" spans="1:13" x14ac:dyDescent="0.2">
      <c r="A1651" s="1" t="s">
        <v>9</v>
      </c>
      <c r="B1651" s="1" t="s">
        <v>38</v>
      </c>
      <c r="C1651" s="2">
        <v>0</v>
      </c>
      <c r="D1651" s="2">
        <v>0</v>
      </c>
      <c r="E1651" s="3" t="str">
        <f t="shared" si="100"/>
        <v/>
      </c>
      <c r="F1651" s="2">
        <v>76.92962</v>
      </c>
      <c r="G1651" s="2">
        <v>100.16133000000001</v>
      </c>
      <c r="H1651" s="3">
        <f t="shared" si="101"/>
        <v>0.30198654302465044</v>
      </c>
      <c r="I1651" s="2">
        <v>3.32457</v>
      </c>
      <c r="J1651" s="3">
        <f t="shared" si="102"/>
        <v>29.127604472157305</v>
      </c>
      <c r="K1651" s="2">
        <v>307.71170999999998</v>
      </c>
      <c r="L1651" s="2">
        <v>561.96216000000004</v>
      </c>
      <c r="M1651" s="3">
        <f t="shared" si="103"/>
        <v>0.82626186049273231</v>
      </c>
    </row>
    <row r="1652" spans="1:13" x14ac:dyDescent="0.2">
      <c r="A1652" s="1" t="s">
        <v>8</v>
      </c>
      <c r="B1652" s="1" t="s">
        <v>38</v>
      </c>
      <c r="C1652" s="2">
        <v>0</v>
      </c>
      <c r="D1652" s="2">
        <v>0</v>
      </c>
      <c r="E1652" s="3" t="str">
        <f t="shared" si="100"/>
        <v/>
      </c>
      <c r="F1652" s="2">
        <v>415.92576000000003</v>
      </c>
      <c r="G1652" s="2">
        <v>1447.36843</v>
      </c>
      <c r="H1652" s="3">
        <f t="shared" si="101"/>
        <v>2.479872056974783</v>
      </c>
      <c r="I1652" s="2">
        <v>693.76657999999998</v>
      </c>
      <c r="J1652" s="3">
        <f t="shared" si="102"/>
        <v>1.0862469766127969</v>
      </c>
      <c r="K1652" s="2">
        <v>6521.6690099999996</v>
      </c>
      <c r="L1652" s="2">
        <v>8553.69614</v>
      </c>
      <c r="M1652" s="3">
        <f t="shared" si="103"/>
        <v>0.31158084332157787</v>
      </c>
    </row>
    <row r="1653" spans="1:13" x14ac:dyDescent="0.2">
      <c r="A1653" s="1" t="s">
        <v>7</v>
      </c>
      <c r="B1653" s="1" t="s">
        <v>38</v>
      </c>
      <c r="C1653" s="2">
        <v>0</v>
      </c>
      <c r="D1653" s="2">
        <v>0</v>
      </c>
      <c r="E1653" s="3" t="str">
        <f t="shared" si="100"/>
        <v/>
      </c>
      <c r="F1653" s="2">
        <v>4.70932</v>
      </c>
      <c r="G1653" s="2">
        <v>101.72199999999999</v>
      </c>
      <c r="H1653" s="3">
        <f t="shared" si="101"/>
        <v>20.600146093278859</v>
      </c>
      <c r="I1653" s="2">
        <v>0</v>
      </c>
      <c r="J1653" s="3" t="str">
        <f t="shared" si="102"/>
        <v/>
      </c>
      <c r="K1653" s="2">
        <v>61.172710000000002</v>
      </c>
      <c r="L1653" s="2">
        <v>402.39760000000001</v>
      </c>
      <c r="M1653" s="3">
        <f t="shared" si="103"/>
        <v>5.5780574377038388</v>
      </c>
    </row>
    <row r="1654" spans="1:13" x14ac:dyDescent="0.2">
      <c r="A1654" s="1" t="s">
        <v>6</v>
      </c>
      <c r="B1654" s="1" t="s">
        <v>38</v>
      </c>
      <c r="C1654" s="2">
        <v>0</v>
      </c>
      <c r="D1654" s="2">
        <v>0</v>
      </c>
      <c r="E1654" s="3" t="str">
        <f t="shared" si="100"/>
        <v/>
      </c>
      <c r="F1654" s="2">
        <v>2453.0850700000001</v>
      </c>
      <c r="G1654" s="2">
        <v>1166.05332</v>
      </c>
      <c r="H1654" s="3">
        <f t="shared" si="101"/>
        <v>-0.52465842531910245</v>
      </c>
      <c r="I1654" s="2">
        <v>870.97648000000004</v>
      </c>
      <c r="J1654" s="3">
        <f t="shared" si="102"/>
        <v>0.33878852848012597</v>
      </c>
      <c r="K1654" s="2">
        <v>47422.298580000002</v>
      </c>
      <c r="L1654" s="2">
        <v>15180.536829999999</v>
      </c>
      <c r="M1654" s="3">
        <f t="shared" si="103"/>
        <v>-0.67988610243362868</v>
      </c>
    </row>
    <row r="1655" spans="1:13" x14ac:dyDescent="0.2">
      <c r="A1655" s="1" t="s">
        <v>5</v>
      </c>
      <c r="B1655" s="1" t="s">
        <v>38</v>
      </c>
      <c r="C1655" s="2">
        <v>0</v>
      </c>
      <c r="D1655" s="2">
        <v>0</v>
      </c>
      <c r="E1655" s="3" t="str">
        <f t="shared" si="100"/>
        <v/>
      </c>
      <c r="F1655" s="2">
        <v>0</v>
      </c>
      <c r="G1655" s="2">
        <v>0</v>
      </c>
      <c r="H1655" s="3" t="str">
        <f t="shared" si="101"/>
        <v/>
      </c>
      <c r="I1655" s="2">
        <v>0</v>
      </c>
      <c r="J1655" s="3" t="str">
        <f t="shared" si="102"/>
        <v/>
      </c>
      <c r="K1655" s="2">
        <v>13.343209999999999</v>
      </c>
      <c r="L1655" s="2">
        <v>0</v>
      </c>
      <c r="M1655" s="3">
        <f t="shared" si="103"/>
        <v>-1</v>
      </c>
    </row>
    <row r="1656" spans="1:13" x14ac:dyDescent="0.2">
      <c r="A1656" s="1" t="s">
        <v>4</v>
      </c>
      <c r="B1656" s="1" t="s">
        <v>38</v>
      </c>
      <c r="C1656" s="2">
        <v>0</v>
      </c>
      <c r="D1656" s="2">
        <v>0</v>
      </c>
      <c r="E1656" s="3" t="str">
        <f t="shared" si="100"/>
        <v/>
      </c>
      <c r="F1656" s="2">
        <v>292.98088999999999</v>
      </c>
      <c r="G1656" s="2">
        <v>284.49101999999999</v>
      </c>
      <c r="H1656" s="3">
        <f t="shared" si="101"/>
        <v>-2.8977555498585605E-2</v>
      </c>
      <c r="I1656" s="2">
        <v>310.38263000000001</v>
      </c>
      <c r="J1656" s="3">
        <f t="shared" si="102"/>
        <v>-8.3418360106040756E-2</v>
      </c>
      <c r="K1656" s="2">
        <v>6411.1868899999999</v>
      </c>
      <c r="L1656" s="2">
        <v>4920.1669199999997</v>
      </c>
      <c r="M1656" s="3">
        <f t="shared" si="103"/>
        <v>-0.23256535733276684</v>
      </c>
    </row>
    <row r="1657" spans="1:13" x14ac:dyDescent="0.2">
      <c r="A1657" s="1" t="s">
        <v>24</v>
      </c>
      <c r="B1657" s="1" t="s">
        <v>38</v>
      </c>
      <c r="C1657" s="2">
        <v>0</v>
      </c>
      <c r="D1657" s="2">
        <v>0</v>
      </c>
      <c r="E1657" s="3" t="str">
        <f t="shared" si="100"/>
        <v/>
      </c>
      <c r="F1657" s="2">
        <v>0</v>
      </c>
      <c r="G1657" s="2">
        <v>0</v>
      </c>
      <c r="H1657" s="3" t="str">
        <f t="shared" si="101"/>
        <v/>
      </c>
      <c r="I1657" s="2">
        <v>0</v>
      </c>
      <c r="J1657" s="3" t="str">
        <f t="shared" si="102"/>
        <v/>
      </c>
      <c r="K1657" s="2">
        <v>274.17477000000002</v>
      </c>
      <c r="L1657" s="2">
        <v>1.34362</v>
      </c>
      <c r="M1657" s="3">
        <f t="shared" si="103"/>
        <v>-0.99509940320183365</v>
      </c>
    </row>
    <row r="1658" spans="1:13" x14ac:dyDescent="0.2">
      <c r="A1658" s="1" t="s">
        <v>3</v>
      </c>
      <c r="B1658" s="1" t="s">
        <v>38</v>
      </c>
      <c r="C1658" s="2">
        <v>0</v>
      </c>
      <c r="D1658" s="2">
        <v>0</v>
      </c>
      <c r="E1658" s="3" t="str">
        <f t="shared" si="100"/>
        <v/>
      </c>
      <c r="F1658" s="2">
        <v>106.32541999999999</v>
      </c>
      <c r="G1658" s="2">
        <v>0</v>
      </c>
      <c r="H1658" s="3">
        <f t="shared" si="101"/>
        <v>-1</v>
      </c>
      <c r="I1658" s="2">
        <v>1.19875</v>
      </c>
      <c r="J1658" s="3">
        <f t="shared" si="102"/>
        <v>-1</v>
      </c>
      <c r="K1658" s="2">
        <v>195.73176000000001</v>
      </c>
      <c r="L1658" s="2">
        <v>90.192620000000005</v>
      </c>
      <c r="M1658" s="3">
        <f t="shared" si="103"/>
        <v>-0.53920293773478556</v>
      </c>
    </row>
    <row r="1659" spans="1:13" x14ac:dyDescent="0.2">
      <c r="A1659" s="1" t="s">
        <v>27</v>
      </c>
      <c r="B1659" s="1" t="s">
        <v>38</v>
      </c>
      <c r="C1659" s="2">
        <v>0</v>
      </c>
      <c r="D1659" s="2">
        <v>0</v>
      </c>
      <c r="E1659" s="3" t="str">
        <f t="shared" si="100"/>
        <v/>
      </c>
      <c r="F1659" s="2">
        <v>46.491889999999998</v>
      </c>
      <c r="G1659" s="2">
        <v>0</v>
      </c>
      <c r="H1659" s="3">
        <f t="shared" si="101"/>
        <v>-1</v>
      </c>
      <c r="I1659" s="2">
        <v>0</v>
      </c>
      <c r="J1659" s="3" t="str">
        <f t="shared" si="102"/>
        <v/>
      </c>
      <c r="K1659" s="2">
        <v>215.96892</v>
      </c>
      <c r="L1659" s="2">
        <v>106.22471</v>
      </c>
      <c r="M1659" s="3">
        <f t="shared" si="103"/>
        <v>-0.50814816317088585</v>
      </c>
    </row>
    <row r="1660" spans="1:13" x14ac:dyDescent="0.2">
      <c r="A1660" s="1" t="s">
        <v>2</v>
      </c>
      <c r="B1660" s="1" t="s">
        <v>38</v>
      </c>
      <c r="C1660" s="2">
        <v>0</v>
      </c>
      <c r="D1660" s="2">
        <v>0</v>
      </c>
      <c r="E1660" s="3" t="str">
        <f t="shared" si="100"/>
        <v/>
      </c>
      <c r="F1660" s="2">
        <v>643.32822999999996</v>
      </c>
      <c r="G1660" s="2">
        <v>8321.5566099999996</v>
      </c>
      <c r="H1660" s="3">
        <f t="shared" si="101"/>
        <v>11.935164698119962</v>
      </c>
      <c r="I1660" s="2">
        <v>4197.2509799999998</v>
      </c>
      <c r="J1660" s="3">
        <f t="shared" si="102"/>
        <v>0.98262068426510907</v>
      </c>
      <c r="K1660" s="2">
        <v>15189.3087</v>
      </c>
      <c r="L1660" s="2">
        <v>21095.548999999999</v>
      </c>
      <c r="M1660" s="3">
        <f t="shared" si="103"/>
        <v>0.3888419424907732</v>
      </c>
    </row>
    <row r="1661" spans="1:13" x14ac:dyDescent="0.2">
      <c r="A1661" s="1" t="s">
        <v>26</v>
      </c>
      <c r="B1661" s="1" t="s">
        <v>38</v>
      </c>
      <c r="C1661" s="2">
        <v>46.068150000000003</v>
      </c>
      <c r="D1661" s="2">
        <v>69.885599999999997</v>
      </c>
      <c r="E1661" s="3">
        <f t="shared" si="100"/>
        <v>0.51700469847389119</v>
      </c>
      <c r="F1661" s="2">
        <v>2688.9962799999998</v>
      </c>
      <c r="G1661" s="2">
        <v>2819.6432199999999</v>
      </c>
      <c r="H1661" s="3">
        <f t="shared" si="101"/>
        <v>4.8585764499458506E-2</v>
      </c>
      <c r="I1661" s="2">
        <v>1663.62051</v>
      </c>
      <c r="J1661" s="3">
        <f t="shared" si="102"/>
        <v>0.69488366069735452</v>
      </c>
      <c r="K1661" s="2">
        <v>15990.53278</v>
      </c>
      <c r="L1661" s="2">
        <v>17617.829300000001</v>
      </c>
      <c r="M1661" s="3">
        <f t="shared" si="103"/>
        <v>0.10176624771598153</v>
      </c>
    </row>
    <row r="1662" spans="1:13" x14ac:dyDescent="0.2">
      <c r="A1662" s="1" t="s">
        <v>30</v>
      </c>
      <c r="B1662" s="1" t="s">
        <v>38</v>
      </c>
      <c r="C1662" s="2">
        <v>0</v>
      </c>
      <c r="D1662" s="2">
        <v>0</v>
      </c>
      <c r="E1662" s="3" t="str">
        <f t="shared" si="100"/>
        <v/>
      </c>
      <c r="F1662" s="2">
        <v>17.356580000000001</v>
      </c>
      <c r="G1662" s="2">
        <v>0</v>
      </c>
      <c r="H1662" s="3">
        <f t="shared" si="101"/>
        <v>-1</v>
      </c>
      <c r="I1662" s="2">
        <v>0</v>
      </c>
      <c r="J1662" s="3" t="str">
        <f t="shared" si="102"/>
        <v/>
      </c>
      <c r="K1662" s="2">
        <v>21.982579999999999</v>
      </c>
      <c r="L1662" s="2">
        <v>27.77402</v>
      </c>
      <c r="M1662" s="3">
        <f t="shared" si="103"/>
        <v>0.26345588188465596</v>
      </c>
    </row>
    <row r="1663" spans="1:13" x14ac:dyDescent="0.2">
      <c r="A1663" s="6" t="s">
        <v>0</v>
      </c>
      <c r="B1663" s="6" t="s">
        <v>38</v>
      </c>
      <c r="C1663" s="5">
        <v>55.68815</v>
      </c>
      <c r="D1663" s="5">
        <v>69.885599999999997</v>
      </c>
      <c r="E1663" s="4">
        <f t="shared" si="100"/>
        <v>0.25494562128567733</v>
      </c>
      <c r="F1663" s="5">
        <v>14518.508390000001</v>
      </c>
      <c r="G1663" s="5">
        <v>22728.80214</v>
      </c>
      <c r="H1663" s="4">
        <f t="shared" si="101"/>
        <v>0.56550532117025543</v>
      </c>
      <c r="I1663" s="5">
        <v>13757.92037</v>
      </c>
      <c r="J1663" s="4">
        <f t="shared" si="102"/>
        <v>0.6520521654974516</v>
      </c>
      <c r="K1663" s="5">
        <v>182743.90565</v>
      </c>
      <c r="L1663" s="5">
        <v>145655.62718000001</v>
      </c>
      <c r="M1663" s="4">
        <f t="shared" si="103"/>
        <v>-0.20295220427779004</v>
      </c>
    </row>
    <row r="1664" spans="1:13" x14ac:dyDescent="0.2">
      <c r="A1664" s="1" t="s">
        <v>22</v>
      </c>
      <c r="B1664" s="1" t="s">
        <v>37</v>
      </c>
      <c r="C1664" s="2">
        <v>24.917999999999999</v>
      </c>
      <c r="D1664" s="2">
        <v>0</v>
      </c>
      <c r="E1664" s="3">
        <f t="shared" si="100"/>
        <v>-1</v>
      </c>
      <c r="F1664" s="2">
        <v>6111.4632700000002</v>
      </c>
      <c r="G1664" s="2">
        <v>8929.5477599999995</v>
      </c>
      <c r="H1664" s="3">
        <f t="shared" si="101"/>
        <v>0.46111452617795079</v>
      </c>
      <c r="I1664" s="2">
        <v>3543.1872199999998</v>
      </c>
      <c r="J1664" s="3">
        <f t="shared" si="102"/>
        <v>1.5202020682384374</v>
      </c>
      <c r="K1664" s="2">
        <v>142712.16717</v>
      </c>
      <c r="L1664" s="2">
        <v>108427.77039000001</v>
      </c>
      <c r="M1664" s="3">
        <f t="shared" si="103"/>
        <v>-0.24023457466776543</v>
      </c>
    </row>
    <row r="1665" spans="1:13" x14ac:dyDescent="0.2">
      <c r="A1665" s="1" t="s">
        <v>21</v>
      </c>
      <c r="B1665" s="1" t="s">
        <v>37</v>
      </c>
      <c r="C1665" s="2">
        <v>0</v>
      </c>
      <c r="D1665" s="2">
        <v>0</v>
      </c>
      <c r="E1665" s="3" t="str">
        <f t="shared" si="100"/>
        <v/>
      </c>
      <c r="F1665" s="2">
        <v>1472.0093099999999</v>
      </c>
      <c r="G1665" s="2">
        <v>1516.52766</v>
      </c>
      <c r="H1665" s="3">
        <f t="shared" si="101"/>
        <v>3.0243253013121363E-2</v>
      </c>
      <c r="I1665" s="2">
        <v>1134.30286</v>
      </c>
      <c r="J1665" s="3">
        <f t="shared" si="102"/>
        <v>0.33696891145985464</v>
      </c>
      <c r="K1665" s="2">
        <v>16943.081610000001</v>
      </c>
      <c r="L1665" s="2">
        <v>16117.39056</v>
      </c>
      <c r="M1665" s="3">
        <f t="shared" si="103"/>
        <v>-4.873322746156572E-2</v>
      </c>
    </row>
    <row r="1666" spans="1:13" x14ac:dyDescent="0.2">
      <c r="A1666" s="1" t="s">
        <v>20</v>
      </c>
      <c r="B1666" s="1" t="s">
        <v>37</v>
      </c>
      <c r="C1666" s="2">
        <v>0.22896</v>
      </c>
      <c r="D1666" s="2">
        <v>0</v>
      </c>
      <c r="E1666" s="3">
        <f t="shared" si="100"/>
        <v>-1</v>
      </c>
      <c r="F1666" s="2">
        <v>275.06497000000002</v>
      </c>
      <c r="G1666" s="2">
        <v>158.31287</v>
      </c>
      <c r="H1666" s="3">
        <f t="shared" si="101"/>
        <v>-0.42445281200292428</v>
      </c>
      <c r="I1666" s="2">
        <v>105.87692</v>
      </c>
      <c r="J1666" s="3">
        <f t="shared" si="102"/>
        <v>0.49525382869089896</v>
      </c>
      <c r="K1666" s="2">
        <v>1977.5663500000001</v>
      </c>
      <c r="L1666" s="2">
        <v>2512.3655600000002</v>
      </c>
      <c r="M1666" s="3">
        <f t="shared" si="103"/>
        <v>0.2704330046878074</v>
      </c>
    </row>
    <row r="1667" spans="1:13" x14ac:dyDescent="0.2">
      <c r="A1667" s="1" t="s">
        <v>19</v>
      </c>
      <c r="B1667" s="1" t="s">
        <v>37</v>
      </c>
      <c r="C1667" s="2">
        <v>8.3671199999999999</v>
      </c>
      <c r="D1667" s="2">
        <v>0</v>
      </c>
      <c r="E1667" s="3">
        <f t="shared" si="100"/>
        <v>-1</v>
      </c>
      <c r="F1667" s="2">
        <v>503.40420999999998</v>
      </c>
      <c r="G1667" s="2">
        <v>1037.6471100000001</v>
      </c>
      <c r="H1667" s="3">
        <f t="shared" si="101"/>
        <v>1.061260294187846</v>
      </c>
      <c r="I1667" s="2">
        <v>792.66467999999998</v>
      </c>
      <c r="J1667" s="3">
        <f t="shared" si="102"/>
        <v>0.30906187216516345</v>
      </c>
      <c r="K1667" s="2">
        <v>6494.5006400000002</v>
      </c>
      <c r="L1667" s="2">
        <v>9843.3241799999996</v>
      </c>
      <c r="M1667" s="3">
        <f t="shared" si="103"/>
        <v>0.51563988143667339</v>
      </c>
    </row>
    <row r="1668" spans="1:13" x14ac:dyDescent="0.2">
      <c r="A1668" s="1" t="s">
        <v>18</v>
      </c>
      <c r="B1668" s="1" t="s">
        <v>37</v>
      </c>
      <c r="C1668" s="2">
        <v>0</v>
      </c>
      <c r="D1668" s="2">
        <v>0</v>
      </c>
      <c r="E1668" s="3" t="str">
        <f t="shared" si="100"/>
        <v/>
      </c>
      <c r="F1668" s="2">
        <v>15.10694</v>
      </c>
      <c r="G1668" s="2">
        <v>17.77178</v>
      </c>
      <c r="H1668" s="3">
        <f t="shared" si="101"/>
        <v>0.17639839702812088</v>
      </c>
      <c r="I1668" s="2">
        <v>42.907240000000002</v>
      </c>
      <c r="J1668" s="3">
        <f t="shared" si="102"/>
        <v>-0.58580929465516784</v>
      </c>
      <c r="K1668" s="2">
        <v>221.25917999999999</v>
      </c>
      <c r="L1668" s="2">
        <v>328.27622000000002</v>
      </c>
      <c r="M1668" s="3">
        <f t="shared" si="103"/>
        <v>0.48367276783724877</v>
      </c>
    </row>
    <row r="1669" spans="1:13" x14ac:dyDescent="0.2">
      <c r="A1669" s="1" t="s">
        <v>17</v>
      </c>
      <c r="B1669" s="1" t="s">
        <v>37</v>
      </c>
      <c r="C1669" s="2">
        <v>0</v>
      </c>
      <c r="D1669" s="2">
        <v>0</v>
      </c>
      <c r="E1669" s="3" t="str">
        <f t="shared" ref="E1669:E1732" si="104">IF(C1669=0,"",(D1669/C1669-1))</f>
        <v/>
      </c>
      <c r="F1669" s="2">
        <v>254.60552999999999</v>
      </c>
      <c r="G1669" s="2">
        <v>251.56392</v>
      </c>
      <c r="H1669" s="3">
        <f t="shared" ref="H1669:H1732" si="105">IF(F1669=0,"",(G1669/F1669-1))</f>
        <v>-1.1946362673269428E-2</v>
      </c>
      <c r="I1669" s="2">
        <v>201.61888999999999</v>
      </c>
      <c r="J1669" s="3">
        <f t="shared" ref="J1669:J1732" si="106">IF(I1669=0,"",(G1669/I1669-1))</f>
        <v>0.24771999290344282</v>
      </c>
      <c r="K1669" s="2">
        <v>5174.9128199999996</v>
      </c>
      <c r="L1669" s="2">
        <v>4349.9829499999996</v>
      </c>
      <c r="M1669" s="3">
        <f t="shared" ref="M1669:M1732" si="107">IF(K1669=0,"",(L1669/K1669-1))</f>
        <v>-0.15940942363546906</v>
      </c>
    </row>
    <row r="1670" spans="1:13" x14ac:dyDescent="0.2">
      <c r="A1670" s="1" t="s">
        <v>16</v>
      </c>
      <c r="B1670" s="1" t="s">
        <v>37</v>
      </c>
      <c r="C1670" s="2">
        <v>0</v>
      </c>
      <c r="D1670" s="2">
        <v>0</v>
      </c>
      <c r="E1670" s="3" t="str">
        <f t="shared" si="104"/>
        <v/>
      </c>
      <c r="F1670" s="2">
        <v>0</v>
      </c>
      <c r="G1670" s="2">
        <v>8.4318000000000008</v>
      </c>
      <c r="H1670" s="3" t="str">
        <f t="shared" si="105"/>
        <v/>
      </c>
      <c r="I1670" s="2">
        <v>0</v>
      </c>
      <c r="J1670" s="3" t="str">
        <f t="shared" si="106"/>
        <v/>
      </c>
      <c r="K1670" s="2">
        <v>83.584999999999994</v>
      </c>
      <c r="L1670" s="2">
        <v>43.071800000000003</v>
      </c>
      <c r="M1670" s="3">
        <f t="shared" si="107"/>
        <v>-0.4846946222408326</v>
      </c>
    </row>
    <row r="1671" spans="1:13" x14ac:dyDescent="0.2">
      <c r="A1671" s="1" t="s">
        <v>14</v>
      </c>
      <c r="B1671" s="1" t="s">
        <v>37</v>
      </c>
      <c r="C1671" s="2">
        <v>0</v>
      </c>
      <c r="D1671" s="2">
        <v>0</v>
      </c>
      <c r="E1671" s="3" t="str">
        <f t="shared" si="104"/>
        <v/>
      </c>
      <c r="F1671" s="2">
        <v>108.15441</v>
      </c>
      <c r="G1671" s="2">
        <v>308.77215999999999</v>
      </c>
      <c r="H1671" s="3">
        <f t="shared" si="105"/>
        <v>1.8549197392875612</v>
      </c>
      <c r="I1671" s="2">
        <v>322.53818999999999</v>
      </c>
      <c r="J1671" s="3">
        <f t="shared" si="106"/>
        <v>-4.2680310198305538E-2</v>
      </c>
      <c r="K1671" s="2">
        <v>1186.6936900000001</v>
      </c>
      <c r="L1671" s="2">
        <v>1635.09617</v>
      </c>
      <c r="M1671" s="3">
        <f t="shared" si="107"/>
        <v>0.37785865365138993</v>
      </c>
    </row>
    <row r="1672" spans="1:13" x14ac:dyDescent="0.2">
      <c r="A1672" s="1" t="s">
        <v>13</v>
      </c>
      <c r="B1672" s="1" t="s">
        <v>37</v>
      </c>
      <c r="C1672" s="2">
        <v>189.71566999999999</v>
      </c>
      <c r="D1672" s="2">
        <v>0</v>
      </c>
      <c r="E1672" s="3">
        <f t="shared" si="104"/>
        <v>-1</v>
      </c>
      <c r="F1672" s="2">
        <v>8985.2227899999998</v>
      </c>
      <c r="G1672" s="2">
        <v>9539.7561100000003</v>
      </c>
      <c r="H1672" s="3">
        <f t="shared" si="105"/>
        <v>6.1716145827475977E-2</v>
      </c>
      <c r="I1672" s="2">
        <v>13479.870510000001</v>
      </c>
      <c r="J1672" s="3">
        <f t="shared" si="106"/>
        <v>-0.29229616093693467</v>
      </c>
      <c r="K1672" s="2">
        <v>62238.065009999998</v>
      </c>
      <c r="L1672" s="2">
        <v>126119.86380000001</v>
      </c>
      <c r="M1672" s="3">
        <f t="shared" si="107"/>
        <v>1.0264104255126809</v>
      </c>
    </row>
    <row r="1673" spans="1:13" x14ac:dyDescent="0.2">
      <c r="A1673" s="1" t="s">
        <v>12</v>
      </c>
      <c r="B1673" s="1" t="s">
        <v>37</v>
      </c>
      <c r="C1673" s="2">
        <v>29.1358</v>
      </c>
      <c r="D1673" s="2">
        <v>0</v>
      </c>
      <c r="E1673" s="3">
        <f t="shared" si="104"/>
        <v>-1</v>
      </c>
      <c r="F1673" s="2">
        <v>22330.91519</v>
      </c>
      <c r="G1673" s="2">
        <v>11734.24451</v>
      </c>
      <c r="H1673" s="3">
        <f t="shared" si="105"/>
        <v>-0.47452917132322869</v>
      </c>
      <c r="I1673" s="2">
        <v>12533.47782</v>
      </c>
      <c r="J1673" s="3">
        <f t="shared" si="106"/>
        <v>-6.3767880031242563E-2</v>
      </c>
      <c r="K1673" s="2">
        <v>148973.43700000001</v>
      </c>
      <c r="L1673" s="2">
        <v>145789.27739</v>
      </c>
      <c r="M1673" s="3">
        <f t="shared" si="107"/>
        <v>-2.1374009179905062E-2</v>
      </c>
    </row>
    <row r="1674" spans="1:13" x14ac:dyDescent="0.2">
      <c r="A1674" s="1" t="s">
        <v>11</v>
      </c>
      <c r="B1674" s="1" t="s">
        <v>37</v>
      </c>
      <c r="C1674" s="2">
        <v>0</v>
      </c>
      <c r="D1674" s="2">
        <v>0</v>
      </c>
      <c r="E1674" s="3" t="str">
        <f t="shared" si="104"/>
        <v/>
      </c>
      <c r="F1674" s="2">
        <v>631.73464000000001</v>
      </c>
      <c r="G1674" s="2">
        <v>84.120999999999995</v>
      </c>
      <c r="H1674" s="3">
        <f t="shared" si="105"/>
        <v>-0.86684124207594504</v>
      </c>
      <c r="I1674" s="2">
        <v>187.14642000000001</v>
      </c>
      <c r="J1674" s="3">
        <f t="shared" si="106"/>
        <v>-0.55050703080507768</v>
      </c>
      <c r="K1674" s="2">
        <v>6684.0413200000003</v>
      </c>
      <c r="L1674" s="2">
        <v>7453.68815</v>
      </c>
      <c r="M1674" s="3">
        <f t="shared" si="107"/>
        <v>0.11514692880444377</v>
      </c>
    </row>
    <row r="1675" spans="1:13" x14ac:dyDescent="0.2">
      <c r="A1675" s="1" t="s">
        <v>10</v>
      </c>
      <c r="B1675" s="1" t="s">
        <v>37</v>
      </c>
      <c r="C1675" s="2">
        <v>0</v>
      </c>
      <c r="D1675" s="2">
        <v>4.8570000000000002</v>
      </c>
      <c r="E1675" s="3" t="str">
        <f t="shared" si="104"/>
        <v/>
      </c>
      <c r="F1675" s="2">
        <v>2001.9284600000001</v>
      </c>
      <c r="G1675" s="2">
        <v>1773.02079</v>
      </c>
      <c r="H1675" s="3">
        <f t="shared" si="105"/>
        <v>-0.11434358148842139</v>
      </c>
      <c r="I1675" s="2">
        <v>2195.0032900000001</v>
      </c>
      <c r="J1675" s="3">
        <f t="shared" si="106"/>
        <v>-0.19224686446825323</v>
      </c>
      <c r="K1675" s="2">
        <v>18976.83136</v>
      </c>
      <c r="L1675" s="2">
        <v>25643.237379999999</v>
      </c>
      <c r="M1675" s="3">
        <f t="shared" si="107"/>
        <v>0.3512918407470107</v>
      </c>
    </row>
    <row r="1676" spans="1:13" x14ac:dyDescent="0.2">
      <c r="A1676" s="1" t="s">
        <v>28</v>
      </c>
      <c r="B1676" s="1" t="s">
        <v>37</v>
      </c>
      <c r="C1676" s="2">
        <v>0</v>
      </c>
      <c r="D1676" s="2">
        <v>0</v>
      </c>
      <c r="E1676" s="3" t="str">
        <f t="shared" si="104"/>
        <v/>
      </c>
      <c r="F1676" s="2">
        <v>15.075850000000001</v>
      </c>
      <c r="G1676" s="2">
        <v>0.38103999999999999</v>
      </c>
      <c r="H1676" s="3">
        <f t="shared" si="105"/>
        <v>-0.97472513987602694</v>
      </c>
      <c r="I1676" s="2">
        <v>0</v>
      </c>
      <c r="J1676" s="3" t="str">
        <f t="shared" si="106"/>
        <v/>
      </c>
      <c r="K1676" s="2">
        <v>421.15206000000001</v>
      </c>
      <c r="L1676" s="2">
        <v>113.18752000000001</v>
      </c>
      <c r="M1676" s="3">
        <f t="shared" si="107"/>
        <v>-0.73124310492509514</v>
      </c>
    </row>
    <row r="1677" spans="1:13" x14ac:dyDescent="0.2">
      <c r="A1677" s="1" t="s">
        <v>9</v>
      </c>
      <c r="B1677" s="1" t="s">
        <v>37</v>
      </c>
      <c r="C1677" s="2">
        <v>0</v>
      </c>
      <c r="D1677" s="2">
        <v>0</v>
      </c>
      <c r="E1677" s="3" t="str">
        <f t="shared" si="104"/>
        <v/>
      </c>
      <c r="F1677" s="2">
        <v>492.71217999999999</v>
      </c>
      <c r="G1677" s="2">
        <v>601.36793999999998</v>
      </c>
      <c r="H1677" s="3">
        <f t="shared" si="105"/>
        <v>0.22052582503643392</v>
      </c>
      <c r="I1677" s="2">
        <v>438.71649000000002</v>
      </c>
      <c r="J1677" s="3">
        <f t="shared" si="106"/>
        <v>0.37074387151483634</v>
      </c>
      <c r="K1677" s="2">
        <v>6617.2526600000001</v>
      </c>
      <c r="L1677" s="2">
        <v>7931.6010900000001</v>
      </c>
      <c r="M1677" s="3">
        <f t="shared" si="107"/>
        <v>0.19862448927558396</v>
      </c>
    </row>
    <row r="1678" spans="1:13" x14ac:dyDescent="0.2">
      <c r="A1678" s="1" t="s">
        <v>8</v>
      </c>
      <c r="B1678" s="1" t="s">
        <v>37</v>
      </c>
      <c r="C1678" s="2">
        <v>3.6179999999999999</v>
      </c>
      <c r="D1678" s="2">
        <v>0</v>
      </c>
      <c r="E1678" s="3">
        <f t="shared" si="104"/>
        <v>-1</v>
      </c>
      <c r="F1678" s="2">
        <v>315.83105</v>
      </c>
      <c r="G1678" s="2">
        <v>64.698040000000006</v>
      </c>
      <c r="H1678" s="3">
        <f t="shared" si="105"/>
        <v>-0.79514984356351281</v>
      </c>
      <c r="I1678" s="2">
        <v>520.21397000000002</v>
      </c>
      <c r="J1678" s="3">
        <f t="shared" si="106"/>
        <v>-0.87563186740256127</v>
      </c>
      <c r="K1678" s="2">
        <v>2485.8810400000002</v>
      </c>
      <c r="L1678" s="2">
        <v>3492.9214000000002</v>
      </c>
      <c r="M1678" s="3">
        <f t="shared" si="107"/>
        <v>0.40510400288502946</v>
      </c>
    </row>
    <row r="1679" spans="1:13" x14ac:dyDescent="0.2">
      <c r="A1679" s="1" t="s">
        <v>7</v>
      </c>
      <c r="B1679" s="1" t="s">
        <v>37</v>
      </c>
      <c r="C1679" s="2">
        <v>0</v>
      </c>
      <c r="D1679" s="2">
        <v>0</v>
      </c>
      <c r="E1679" s="3" t="str">
        <f t="shared" si="104"/>
        <v/>
      </c>
      <c r="F1679" s="2">
        <v>158.08062000000001</v>
      </c>
      <c r="G1679" s="2">
        <v>186.44719000000001</v>
      </c>
      <c r="H1679" s="3">
        <f t="shared" si="105"/>
        <v>0.17944369145313321</v>
      </c>
      <c r="I1679" s="2">
        <v>54.344999999999999</v>
      </c>
      <c r="J1679" s="3">
        <f t="shared" si="106"/>
        <v>2.4308066979482934</v>
      </c>
      <c r="K1679" s="2">
        <v>3150.57314</v>
      </c>
      <c r="L1679" s="2">
        <v>1790.6172300000001</v>
      </c>
      <c r="M1679" s="3">
        <f t="shared" si="107"/>
        <v>-0.43165349590963631</v>
      </c>
    </row>
    <row r="1680" spans="1:13" x14ac:dyDescent="0.2">
      <c r="A1680" s="1" t="s">
        <v>6</v>
      </c>
      <c r="B1680" s="1" t="s">
        <v>37</v>
      </c>
      <c r="C1680" s="2">
        <v>8.5999999999999993E-2</v>
      </c>
      <c r="D1680" s="2">
        <v>0</v>
      </c>
      <c r="E1680" s="3">
        <f t="shared" si="104"/>
        <v>-1</v>
      </c>
      <c r="F1680" s="2">
        <v>1008.98821</v>
      </c>
      <c r="G1680" s="2">
        <v>2364.4998799999998</v>
      </c>
      <c r="H1680" s="3">
        <f t="shared" si="105"/>
        <v>1.3434365798981931</v>
      </c>
      <c r="I1680" s="2">
        <v>1836.6986099999999</v>
      </c>
      <c r="J1680" s="3">
        <f t="shared" si="106"/>
        <v>0.2873641146818311</v>
      </c>
      <c r="K1680" s="2">
        <v>13757.51073</v>
      </c>
      <c r="L1680" s="2">
        <v>17393.122960000001</v>
      </c>
      <c r="M1680" s="3">
        <f t="shared" si="107"/>
        <v>0.2642638120624603</v>
      </c>
    </row>
    <row r="1681" spans="1:13" x14ac:dyDescent="0.2">
      <c r="A1681" s="1" t="s">
        <v>5</v>
      </c>
      <c r="B1681" s="1" t="s">
        <v>37</v>
      </c>
      <c r="C1681" s="2">
        <v>0</v>
      </c>
      <c r="D1681" s="2">
        <v>0</v>
      </c>
      <c r="E1681" s="3" t="str">
        <f t="shared" si="104"/>
        <v/>
      </c>
      <c r="F1681" s="2">
        <v>0.83</v>
      </c>
      <c r="G1681" s="2">
        <v>11.45457</v>
      </c>
      <c r="H1681" s="3">
        <f t="shared" si="105"/>
        <v>12.800686746987953</v>
      </c>
      <c r="I1681" s="2">
        <v>11.355460000000001</v>
      </c>
      <c r="J1681" s="3">
        <f t="shared" si="106"/>
        <v>8.7279599417371401E-3</v>
      </c>
      <c r="K1681" s="2">
        <v>5.0350000000000001</v>
      </c>
      <c r="L1681" s="2">
        <v>40.334940000000003</v>
      </c>
      <c r="M1681" s="3">
        <f t="shared" si="107"/>
        <v>7.010911618669315</v>
      </c>
    </row>
    <row r="1682" spans="1:13" x14ac:dyDescent="0.2">
      <c r="A1682" s="1" t="s">
        <v>4</v>
      </c>
      <c r="B1682" s="1" t="s">
        <v>37</v>
      </c>
      <c r="C1682" s="2">
        <v>0</v>
      </c>
      <c r="D1682" s="2">
        <v>0</v>
      </c>
      <c r="E1682" s="3" t="str">
        <f t="shared" si="104"/>
        <v/>
      </c>
      <c r="F1682" s="2">
        <v>233.82865000000001</v>
      </c>
      <c r="G1682" s="2">
        <v>181.00011000000001</v>
      </c>
      <c r="H1682" s="3">
        <f t="shared" si="105"/>
        <v>-0.22592843092580828</v>
      </c>
      <c r="I1682" s="2">
        <v>198.55240000000001</v>
      </c>
      <c r="J1682" s="3">
        <f t="shared" si="106"/>
        <v>-8.8401298599261491E-2</v>
      </c>
      <c r="K1682" s="2">
        <v>2442.81844</v>
      </c>
      <c r="L1682" s="2">
        <v>4751.7824199999995</v>
      </c>
      <c r="M1682" s="3">
        <f t="shared" si="107"/>
        <v>0.94520490847449135</v>
      </c>
    </row>
    <row r="1683" spans="1:13" x14ac:dyDescent="0.2">
      <c r="A1683" s="1" t="s">
        <v>24</v>
      </c>
      <c r="B1683" s="1" t="s">
        <v>37</v>
      </c>
      <c r="C1683" s="2">
        <v>0</v>
      </c>
      <c r="D1683" s="2">
        <v>0</v>
      </c>
      <c r="E1683" s="3" t="str">
        <f t="shared" si="104"/>
        <v/>
      </c>
      <c r="F1683" s="2">
        <v>0.37</v>
      </c>
      <c r="G1683" s="2">
        <v>0</v>
      </c>
      <c r="H1683" s="3">
        <f t="shared" si="105"/>
        <v>-1</v>
      </c>
      <c r="I1683" s="2">
        <v>0</v>
      </c>
      <c r="J1683" s="3" t="str">
        <f t="shared" si="106"/>
        <v/>
      </c>
      <c r="K1683" s="2">
        <v>4.0949999999999998</v>
      </c>
      <c r="L1683" s="2">
        <v>38.195</v>
      </c>
      <c r="M1683" s="3">
        <f t="shared" si="107"/>
        <v>8.3272283272283278</v>
      </c>
    </row>
    <row r="1684" spans="1:13" x14ac:dyDescent="0.2">
      <c r="A1684" s="1" t="s">
        <v>3</v>
      </c>
      <c r="B1684" s="1" t="s">
        <v>37</v>
      </c>
      <c r="C1684" s="2">
        <v>0</v>
      </c>
      <c r="D1684" s="2">
        <v>0</v>
      </c>
      <c r="E1684" s="3" t="str">
        <f t="shared" si="104"/>
        <v/>
      </c>
      <c r="F1684" s="2">
        <v>734.79351999999994</v>
      </c>
      <c r="G1684" s="2">
        <v>518.90647999999999</v>
      </c>
      <c r="H1684" s="3">
        <f t="shared" si="105"/>
        <v>-0.29380640155890325</v>
      </c>
      <c r="I1684" s="2">
        <v>605.82723999999996</v>
      </c>
      <c r="J1684" s="3">
        <f t="shared" si="106"/>
        <v>-0.14347449942990342</v>
      </c>
      <c r="K1684" s="2">
        <v>8704.6794399999999</v>
      </c>
      <c r="L1684" s="2">
        <v>6705.92</v>
      </c>
      <c r="M1684" s="3">
        <f t="shared" si="107"/>
        <v>-0.22961895998320647</v>
      </c>
    </row>
    <row r="1685" spans="1:13" x14ac:dyDescent="0.2">
      <c r="A1685" s="1" t="s">
        <v>27</v>
      </c>
      <c r="B1685" s="1" t="s">
        <v>37</v>
      </c>
      <c r="C1685" s="2">
        <v>0</v>
      </c>
      <c r="D1685" s="2">
        <v>0</v>
      </c>
      <c r="E1685" s="3" t="str">
        <f t="shared" si="104"/>
        <v/>
      </c>
      <c r="F1685" s="2">
        <v>2.6539799999999998</v>
      </c>
      <c r="G1685" s="2">
        <v>0</v>
      </c>
      <c r="H1685" s="3">
        <f t="shared" si="105"/>
        <v>-1</v>
      </c>
      <c r="I1685" s="2">
        <v>0</v>
      </c>
      <c r="J1685" s="3" t="str">
        <f t="shared" si="106"/>
        <v/>
      </c>
      <c r="K1685" s="2">
        <v>58.170540000000003</v>
      </c>
      <c r="L1685" s="2">
        <v>0</v>
      </c>
      <c r="M1685" s="3">
        <f t="shared" si="107"/>
        <v>-1</v>
      </c>
    </row>
    <row r="1686" spans="1:13" x14ac:dyDescent="0.2">
      <c r="A1686" s="1" t="s">
        <v>2</v>
      </c>
      <c r="B1686" s="1" t="s">
        <v>37</v>
      </c>
      <c r="C1686" s="2">
        <v>0</v>
      </c>
      <c r="D1686" s="2">
        <v>0</v>
      </c>
      <c r="E1686" s="3" t="str">
        <f t="shared" si="104"/>
        <v/>
      </c>
      <c r="F1686" s="2">
        <v>142.11572000000001</v>
      </c>
      <c r="G1686" s="2">
        <v>676.91475000000003</v>
      </c>
      <c r="H1686" s="3">
        <f t="shared" si="105"/>
        <v>3.763123671329252</v>
      </c>
      <c r="I1686" s="2">
        <v>627.27728999999999</v>
      </c>
      <c r="J1686" s="3">
        <f t="shared" si="106"/>
        <v>7.9131607012267402E-2</v>
      </c>
      <c r="K1686" s="2">
        <v>2662.54693</v>
      </c>
      <c r="L1686" s="2">
        <v>4711.9401399999997</v>
      </c>
      <c r="M1686" s="3">
        <f t="shared" si="107"/>
        <v>0.76971158213538038</v>
      </c>
    </row>
    <row r="1687" spans="1:13" x14ac:dyDescent="0.2">
      <c r="A1687" s="1" t="s">
        <v>26</v>
      </c>
      <c r="B1687" s="1" t="s">
        <v>37</v>
      </c>
      <c r="C1687" s="2">
        <v>71.444000000000003</v>
      </c>
      <c r="D1687" s="2">
        <v>109.90275</v>
      </c>
      <c r="E1687" s="3">
        <f t="shared" si="104"/>
        <v>0.53830622585521515</v>
      </c>
      <c r="F1687" s="2">
        <v>5484.9483799999998</v>
      </c>
      <c r="G1687" s="2">
        <v>6001.3813600000003</v>
      </c>
      <c r="H1687" s="3">
        <f t="shared" si="105"/>
        <v>9.4154574340770791E-2</v>
      </c>
      <c r="I1687" s="2">
        <v>9595.9392000000007</v>
      </c>
      <c r="J1687" s="3">
        <f t="shared" si="106"/>
        <v>-0.37459156056345166</v>
      </c>
      <c r="K1687" s="2">
        <v>37960.812109999999</v>
      </c>
      <c r="L1687" s="2">
        <v>47749.918749999997</v>
      </c>
      <c r="M1687" s="3">
        <f t="shared" si="107"/>
        <v>0.25787400468762001</v>
      </c>
    </row>
    <row r="1688" spans="1:13" x14ac:dyDescent="0.2">
      <c r="A1688" s="1" t="s">
        <v>30</v>
      </c>
      <c r="B1688" s="1" t="s">
        <v>37</v>
      </c>
      <c r="C1688" s="2">
        <v>0</v>
      </c>
      <c r="D1688" s="2">
        <v>0</v>
      </c>
      <c r="E1688" s="3" t="str">
        <f t="shared" si="104"/>
        <v/>
      </c>
      <c r="F1688" s="2">
        <v>36.311</v>
      </c>
      <c r="G1688" s="2">
        <v>39.73368</v>
      </c>
      <c r="H1688" s="3">
        <f t="shared" si="105"/>
        <v>9.42601415549007E-2</v>
      </c>
      <c r="I1688" s="2">
        <v>38.268160000000002</v>
      </c>
      <c r="J1688" s="3">
        <f t="shared" si="106"/>
        <v>3.8296066494966086E-2</v>
      </c>
      <c r="K1688" s="2">
        <v>774.76624000000004</v>
      </c>
      <c r="L1688" s="2">
        <v>229.10074</v>
      </c>
      <c r="M1688" s="3">
        <f t="shared" si="107"/>
        <v>-0.70429695026463723</v>
      </c>
    </row>
    <row r="1689" spans="1:13" x14ac:dyDescent="0.2">
      <c r="A1689" s="6" t="s">
        <v>0</v>
      </c>
      <c r="B1689" s="6" t="s">
        <v>37</v>
      </c>
      <c r="C1689" s="5">
        <v>327.51355000000001</v>
      </c>
      <c r="D1689" s="5">
        <v>114.75975</v>
      </c>
      <c r="E1689" s="4">
        <f t="shared" si="104"/>
        <v>-0.6496030469579045</v>
      </c>
      <c r="F1689" s="5">
        <v>51316.148880000001</v>
      </c>
      <c r="G1689" s="5">
        <v>46006.502509999998</v>
      </c>
      <c r="H1689" s="4">
        <f t="shared" si="105"/>
        <v>-0.10346930714571589</v>
      </c>
      <c r="I1689" s="5">
        <v>48465.787859999997</v>
      </c>
      <c r="J1689" s="4">
        <f t="shared" si="106"/>
        <v>-5.0742708590727492E-2</v>
      </c>
      <c r="K1689" s="5">
        <v>490711.43448</v>
      </c>
      <c r="L1689" s="5">
        <v>543211.98673999996</v>
      </c>
      <c r="M1689" s="4">
        <f t="shared" si="107"/>
        <v>0.1069886466282044</v>
      </c>
    </row>
    <row r="1690" spans="1:13" x14ac:dyDescent="0.2">
      <c r="A1690" s="1" t="s">
        <v>22</v>
      </c>
      <c r="B1690" s="1" t="s">
        <v>36</v>
      </c>
      <c r="C1690" s="2">
        <v>0</v>
      </c>
      <c r="D1690" s="2">
        <v>0</v>
      </c>
      <c r="E1690" s="3" t="str">
        <f t="shared" si="104"/>
        <v/>
      </c>
      <c r="F1690" s="2">
        <v>727.35874000000001</v>
      </c>
      <c r="G1690" s="2">
        <v>965.04150000000004</v>
      </c>
      <c r="H1690" s="3">
        <f t="shared" si="105"/>
        <v>0.32677514812016972</v>
      </c>
      <c r="I1690" s="2">
        <v>633.83861999999999</v>
      </c>
      <c r="J1690" s="3">
        <f t="shared" si="106"/>
        <v>0.5225350263447186</v>
      </c>
      <c r="K1690" s="2">
        <v>6615.9802600000003</v>
      </c>
      <c r="L1690" s="2">
        <v>9819.1167700000005</v>
      </c>
      <c r="M1690" s="3">
        <f t="shared" si="107"/>
        <v>0.48415146117742491</v>
      </c>
    </row>
    <row r="1691" spans="1:13" x14ac:dyDescent="0.2">
      <c r="A1691" s="1" t="s">
        <v>21</v>
      </c>
      <c r="B1691" s="1" t="s">
        <v>36</v>
      </c>
      <c r="C1691" s="2">
        <v>0</v>
      </c>
      <c r="D1691" s="2">
        <v>0</v>
      </c>
      <c r="E1691" s="3" t="str">
        <f t="shared" si="104"/>
        <v/>
      </c>
      <c r="F1691" s="2">
        <v>1002.39872</v>
      </c>
      <c r="G1691" s="2">
        <v>1591.29411</v>
      </c>
      <c r="H1691" s="3">
        <f t="shared" si="105"/>
        <v>0.58748617516191559</v>
      </c>
      <c r="I1691" s="2">
        <v>1494.6565399999999</v>
      </c>
      <c r="J1691" s="3">
        <f t="shared" si="106"/>
        <v>6.4655368918400624E-2</v>
      </c>
      <c r="K1691" s="2">
        <v>14937.885990000001</v>
      </c>
      <c r="L1691" s="2">
        <v>16340.75475</v>
      </c>
      <c r="M1691" s="3">
        <f t="shared" si="107"/>
        <v>9.3913473495455424E-2</v>
      </c>
    </row>
    <row r="1692" spans="1:13" x14ac:dyDescent="0.2">
      <c r="A1692" s="1" t="s">
        <v>20</v>
      </c>
      <c r="B1692" s="1" t="s">
        <v>36</v>
      </c>
      <c r="C1692" s="2">
        <v>38.254370000000002</v>
      </c>
      <c r="D1692" s="2">
        <v>0</v>
      </c>
      <c r="E1692" s="3">
        <f t="shared" si="104"/>
        <v>-1</v>
      </c>
      <c r="F1692" s="2">
        <v>2699.2579799999999</v>
      </c>
      <c r="G1692" s="2">
        <v>5905.8341600000003</v>
      </c>
      <c r="H1692" s="3">
        <f t="shared" si="105"/>
        <v>1.1879472817192527</v>
      </c>
      <c r="I1692" s="2">
        <v>5837.40506</v>
      </c>
      <c r="J1692" s="3">
        <f t="shared" si="106"/>
        <v>1.1722520417317028E-2</v>
      </c>
      <c r="K1692" s="2">
        <v>41852.334569999999</v>
      </c>
      <c r="L1692" s="2">
        <v>60635.647660000002</v>
      </c>
      <c r="M1692" s="3">
        <f t="shared" si="107"/>
        <v>0.44879964960100449</v>
      </c>
    </row>
    <row r="1693" spans="1:13" x14ac:dyDescent="0.2">
      <c r="A1693" s="1" t="s">
        <v>19</v>
      </c>
      <c r="B1693" s="1" t="s">
        <v>36</v>
      </c>
      <c r="C1693" s="2">
        <v>1062.95381</v>
      </c>
      <c r="D1693" s="2">
        <v>0</v>
      </c>
      <c r="E1693" s="3">
        <f t="shared" si="104"/>
        <v>-1</v>
      </c>
      <c r="F1693" s="2">
        <v>1517.3779500000001</v>
      </c>
      <c r="G1693" s="2">
        <v>2135.7768000000001</v>
      </c>
      <c r="H1693" s="3">
        <f t="shared" si="105"/>
        <v>0.40754437613911554</v>
      </c>
      <c r="I1693" s="2">
        <v>2419.2698300000002</v>
      </c>
      <c r="J1693" s="3">
        <f t="shared" si="106"/>
        <v>-0.11718123645596001</v>
      </c>
      <c r="K1693" s="2">
        <v>16458.494600000002</v>
      </c>
      <c r="L1693" s="2">
        <v>19771.004400000002</v>
      </c>
      <c r="M1693" s="3">
        <f t="shared" si="107"/>
        <v>0.20126444614199412</v>
      </c>
    </row>
    <row r="1694" spans="1:13" x14ac:dyDescent="0.2">
      <c r="A1694" s="1" t="s">
        <v>18</v>
      </c>
      <c r="B1694" s="1" t="s">
        <v>36</v>
      </c>
      <c r="C1694" s="2">
        <v>0</v>
      </c>
      <c r="D1694" s="2">
        <v>0</v>
      </c>
      <c r="E1694" s="3" t="str">
        <f t="shared" si="104"/>
        <v/>
      </c>
      <c r="F1694" s="2">
        <v>76.403400000000005</v>
      </c>
      <c r="G1694" s="2">
        <v>0.03</v>
      </c>
      <c r="H1694" s="3">
        <f t="shared" si="105"/>
        <v>-0.99960734731700418</v>
      </c>
      <c r="I1694" s="2">
        <v>47.686669999999999</v>
      </c>
      <c r="J1694" s="3">
        <f t="shared" si="106"/>
        <v>-0.99937089337544438</v>
      </c>
      <c r="K1694" s="2">
        <v>759.15124000000003</v>
      </c>
      <c r="L1694" s="2">
        <v>812.01110000000006</v>
      </c>
      <c r="M1694" s="3">
        <f t="shared" si="107"/>
        <v>6.9630209653612773E-2</v>
      </c>
    </row>
    <row r="1695" spans="1:13" x14ac:dyDescent="0.2">
      <c r="A1695" s="1" t="s">
        <v>17</v>
      </c>
      <c r="B1695" s="1" t="s">
        <v>36</v>
      </c>
      <c r="C1695" s="2">
        <v>0</v>
      </c>
      <c r="D1695" s="2">
        <v>0</v>
      </c>
      <c r="E1695" s="3" t="str">
        <f t="shared" si="104"/>
        <v/>
      </c>
      <c r="F1695" s="2">
        <v>8183.0491000000002</v>
      </c>
      <c r="G1695" s="2">
        <v>9374.0037900000007</v>
      </c>
      <c r="H1695" s="3">
        <f t="shared" si="105"/>
        <v>0.14553923304700689</v>
      </c>
      <c r="I1695" s="2">
        <v>10120.584989999999</v>
      </c>
      <c r="J1695" s="3">
        <f t="shared" si="106"/>
        <v>-7.3768581632157049E-2</v>
      </c>
      <c r="K1695" s="2">
        <v>99049.512579999995</v>
      </c>
      <c r="L1695" s="2">
        <v>111391.23147</v>
      </c>
      <c r="M1695" s="3">
        <f t="shared" si="107"/>
        <v>0.12460151058322366</v>
      </c>
    </row>
    <row r="1696" spans="1:13" x14ac:dyDescent="0.2">
      <c r="A1696" s="1" t="s">
        <v>16</v>
      </c>
      <c r="B1696" s="1" t="s">
        <v>36</v>
      </c>
      <c r="C1696" s="2">
        <v>0</v>
      </c>
      <c r="D1696" s="2">
        <v>0</v>
      </c>
      <c r="E1696" s="3" t="str">
        <f t="shared" si="104"/>
        <v/>
      </c>
      <c r="F1696" s="2">
        <v>0</v>
      </c>
      <c r="G1696" s="2">
        <v>0</v>
      </c>
      <c r="H1696" s="3" t="str">
        <f t="shared" si="105"/>
        <v/>
      </c>
      <c r="I1696" s="2">
        <v>0</v>
      </c>
      <c r="J1696" s="3" t="str">
        <f t="shared" si="106"/>
        <v/>
      </c>
      <c r="K1696" s="2">
        <v>1.15063</v>
      </c>
      <c r="L1696" s="2">
        <v>1.06148</v>
      </c>
      <c r="M1696" s="3">
        <f t="shared" si="107"/>
        <v>-7.7479293952008921E-2</v>
      </c>
    </row>
    <row r="1697" spans="1:13" x14ac:dyDescent="0.2">
      <c r="A1697" s="1" t="s">
        <v>15</v>
      </c>
      <c r="B1697" s="1" t="s">
        <v>36</v>
      </c>
      <c r="C1697" s="2">
        <v>0</v>
      </c>
      <c r="D1697" s="2">
        <v>0</v>
      </c>
      <c r="E1697" s="3" t="str">
        <f t="shared" si="104"/>
        <v/>
      </c>
      <c r="F1697" s="2">
        <v>0</v>
      </c>
      <c r="G1697" s="2">
        <v>0</v>
      </c>
      <c r="H1697" s="3" t="str">
        <f t="shared" si="105"/>
        <v/>
      </c>
      <c r="I1697" s="2">
        <v>0</v>
      </c>
      <c r="J1697" s="3" t="str">
        <f t="shared" si="106"/>
        <v/>
      </c>
      <c r="K1697" s="2">
        <v>0.76805999999999996</v>
      </c>
      <c r="L1697" s="2">
        <v>296.32866000000001</v>
      </c>
      <c r="M1697" s="3">
        <f t="shared" si="107"/>
        <v>384.81446761971722</v>
      </c>
    </row>
    <row r="1698" spans="1:13" x14ac:dyDescent="0.2">
      <c r="A1698" s="1" t="s">
        <v>14</v>
      </c>
      <c r="B1698" s="1" t="s">
        <v>36</v>
      </c>
      <c r="C1698" s="2">
        <v>0</v>
      </c>
      <c r="D1698" s="2">
        <v>0</v>
      </c>
      <c r="E1698" s="3" t="str">
        <f t="shared" si="104"/>
        <v/>
      </c>
      <c r="F1698" s="2">
        <v>126.46056</v>
      </c>
      <c r="G1698" s="2">
        <v>157.97031999999999</v>
      </c>
      <c r="H1698" s="3">
        <f t="shared" si="105"/>
        <v>0.2491666967155608</v>
      </c>
      <c r="I1698" s="2">
        <v>231.84044</v>
      </c>
      <c r="J1698" s="3">
        <f t="shared" si="106"/>
        <v>-0.31862482662645053</v>
      </c>
      <c r="K1698" s="2">
        <v>1888.34168</v>
      </c>
      <c r="L1698" s="2">
        <v>1374.69154</v>
      </c>
      <c r="M1698" s="3">
        <f t="shared" si="107"/>
        <v>-0.27201122839167535</v>
      </c>
    </row>
    <row r="1699" spans="1:13" x14ac:dyDescent="0.2">
      <c r="A1699" s="1" t="s">
        <v>13</v>
      </c>
      <c r="B1699" s="1" t="s">
        <v>36</v>
      </c>
      <c r="C1699" s="2">
        <v>0.98555999999999999</v>
      </c>
      <c r="D1699" s="2">
        <v>0</v>
      </c>
      <c r="E1699" s="3">
        <f t="shared" si="104"/>
        <v>-1</v>
      </c>
      <c r="F1699" s="2">
        <v>13142.74548</v>
      </c>
      <c r="G1699" s="2">
        <v>15076.945110000001</v>
      </c>
      <c r="H1699" s="3">
        <f t="shared" si="105"/>
        <v>0.1471686135095116</v>
      </c>
      <c r="I1699" s="2">
        <v>16069.672500000001</v>
      </c>
      <c r="J1699" s="3">
        <f t="shared" si="106"/>
        <v>-6.1776454373914547E-2</v>
      </c>
      <c r="K1699" s="2">
        <v>170799.08595000001</v>
      </c>
      <c r="L1699" s="2">
        <v>165353.22138</v>
      </c>
      <c r="M1699" s="3">
        <f t="shared" si="107"/>
        <v>-3.1884623619087948E-2</v>
      </c>
    </row>
    <row r="1700" spans="1:13" x14ac:dyDescent="0.2">
      <c r="A1700" s="1" t="s">
        <v>12</v>
      </c>
      <c r="B1700" s="1" t="s">
        <v>36</v>
      </c>
      <c r="C1700" s="2">
        <v>0</v>
      </c>
      <c r="D1700" s="2">
        <v>0</v>
      </c>
      <c r="E1700" s="3" t="str">
        <f t="shared" si="104"/>
        <v/>
      </c>
      <c r="F1700" s="2">
        <v>468.85937000000001</v>
      </c>
      <c r="G1700" s="2">
        <v>525.71928000000003</v>
      </c>
      <c r="H1700" s="3">
        <f t="shared" si="105"/>
        <v>0.12127284562959684</v>
      </c>
      <c r="I1700" s="2">
        <v>494.58954</v>
      </c>
      <c r="J1700" s="3">
        <f t="shared" si="106"/>
        <v>6.2940554707242802E-2</v>
      </c>
      <c r="K1700" s="2">
        <v>6197.1045999999997</v>
      </c>
      <c r="L1700" s="2">
        <v>7858.1283999999996</v>
      </c>
      <c r="M1700" s="3">
        <f t="shared" si="107"/>
        <v>0.26803223557014033</v>
      </c>
    </row>
    <row r="1701" spans="1:13" x14ac:dyDescent="0.2">
      <c r="A1701" s="1" t="s">
        <v>11</v>
      </c>
      <c r="B1701" s="1" t="s">
        <v>36</v>
      </c>
      <c r="C1701" s="2">
        <v>0</v>
      </c>
      <c r="D1701" s="2">
        <v>0</v>
      </c>
      <c r="E1701" s="3" t="str">
        <f t="shared" si="104"/>
        <v/>
      </c>
      <c r="F1701" s="2">
        <v>1836.61087</v>
      </c>
      <c r="G1701" s="2">
        <v>3031.4073899999999</v>
      </c>
      <c r="H1701" s="3">
        <f t="shared" si="105"/>
        <v>0.65054418413629445</v>
      </c>
      <c r="I1701" s="2">
        <v>2464.5062899999998</v>
      </c>
      <c r="J1701" s="3">
        <f t="shared" si="106"/>
        <v>0.23002623377358078</v>
      </c>
      <c r="K1701" s="2">
        <v>24807.49569</v>
      </c>
      <c r="L1701" s="2">
        <v>34934.247560000003</v>
      </c>
      <c r="M1701" s="3">
        <f t="shared" si="107"/>
        <v>0.40821338826563358</v>
      </c>
    </row>
    <row r="1702" spans="1:13" x14ac:dyDescent="0.2">
      <c r="A1702" s="1" t="s">
        <v>10</v>
      </c>
      <c r="B1702" s="1" t="s">
        <v>36</v>
      </c>
      <c r="C1702" s="2">
        <v>22.98404</v>
      </c>
      <c r="D1702" s="2">
        <v>0</v>
      </c>
      <c r="E1702" s="3">
        <f t="shared" si="104"/>
        <v>-1</v>
      </c>
      <c r="F1702" s="2">
        <v>8466.6934500000007</v>
      </c>
      <c r="G1702" s="2">
        <v>10923.334699999999</v>
      </c>
      <c r="H1702" s="3">
        <f t="shared" si="105"/>
        <v>0.2901535604787957</v>
      </c>
      <c r="I1702" s="2">
        <v>11827.545620000001</v>
      </c>
      <c r="J1702" s="3">
        <f t="shared" si="106"/>
        <v>-7.6449582106959624E-2</v>
      </c>
      <c r="K1702" s="2">
        <v>112905.54601000001</v>
      </c>
      <c r="L1702" s="2">
        <v>126347.32124</v>
      </c>
      <c r="M1702" s="3">
        <f t="shared" si="107"/>
        <v>0.11905327687631462</v>
      </c>
    </row>
    <row r="1703" spans="1:13" x14ac:dyDescent="0.2">
      <c r="A1703" s="1" t="s">
        <v>28</v>
      </c>
      <c r="B1703" s="1" t="s">
        <v>36</v>
      </c>
      <c r="C1703" s="2">
        <v>0</v>
      </c>
      <c r="D1703" s="2">
        <v>0</v>
      </c>
      <c r="E1703" s="3" t="str">
        <f t="shared" si="104"/>
        <v/>
      </c>
      <c r="F1703" s="2">
        <v>2.9968400000000002</v>
      </c>
      <c r="G1703" s="2">
        <v>0</v>
      </c>
      <c r="H1703" s="3">
        <f t="shared" si="105"/>
        <v>-1</v>
      </c>
      <c r="I1703" s="2">
        <v>0</v>
      </c>
      <c r="J1703" s="3" t="str">
        <f t="shared" si="106"/>
        <v/>
      </c>
      <c r="K1703" s="2">
        <v>33.183880000000002</v>
      </c>
      <c r="L1703" s="2">
        <v>38.856699999999996</v>
      </c>
      <c r="M1703" s="3">
        <f t="shared" si="107"/>
        <v>0.17095107624545403</v>
      </c>
    </row>
    <row r="1704" spans="1:13" x14ac:dyDescent="0.2">
      <c r="A1704" s="1" t="s">
        <v>9</v>
      </c>
      <c r="B1704" s="1" t="s">
        <v>36</v>
      </c>
      <c r="C1704" s="2">
        <v>0</v>
      </c>
      <c r="D1704" s="2">
        <v>0</v>
      </c>
      <c r="E1704" s="3" t="str">
        <f t="shared" si="104"/>
        <v/>
      </c>
      <c r="F1704" s="2">
        <v>776.60085000000004</v>
      </c>
      <c r="G1704" s="2">
        <v>948.4434</v>
      </c>
      <c r="H1704" s="3">
        <f t="shared" si="105"/>
        <v>0.22127525356172351</v>
      </c>
      <c r="I1704" s="2">
        <v>1057.5970400000001</v>
      </c>
      <c r="J1704" s="3">
        <f t="shared" si="106"/>
        <v>-0.10320910126601723</v>
      </c>
      <c r="K1704" s="2">
        <v>8879.7206200000001</v>
      </c>
      <c r="L1704" s="2">
        <v>11454.046899999999</v>
      </c>
      <c r="M1704" s="3">
        <f t="shared" si="107"/>
        <v>0.28991072919589223</v>
      </c>
    </row>
    <row r="1705" spans="1:13" x14ac:dyDescent="0.2">
      <c r="A1705" s="1" t="s">
        <v>8</v>
      </c>
      <c r="B1705" s="1" t="s">
        <v>36</v>
      </c>
      <c r="C1705" s="2">
        <v>0</v>
      </c>
      <c r="D1705" s="2">
        <v>0</v>
      </c>
      <c r="E1705" s="3" t="str">
        <f t="shared" si="104"/>
        <v/>
      </c>
      <c r="F1705" s="2">
        <v>3923.9651600000002</v>
      </c>
      <c r="G1705" s="2">
        <v>4687.6259899999995</v>
      </c>
      <c r="H1705" s="3">
        <f t="shared" si="105"/>
        <v>0.19461457960549255</v>
      </c>
      <c r="I1705" s="2">
        <v>4625.1518699999997</v>
      </c>
      <c r="J1705" s="3">
        <f t="shared" si="106"/>
        <v>1.3507474296190036E-2</v>
      </c>
      <c r="K1705" s="2">
        <v>39277.38594</v>
      </c>
      <c r="L1705" s="2">
        <v>58181.939910000001</v>
      </c>
      <c r="M1705" s="3">
        <f t="shared" si="107"/>
        <v>0.48130886304089926</v>
      </c>
    </row>
    <row r="1706" spans="1:13" x14ac:dyDescent="0.2">
      <c r="A1706" s="1" t="s">
        <v>7</v>
      </c>
      <c r="B1706" s="1" t="s">
        <v>36</v>
      </c>
      <c r="C1706" s="2">
        <v>0</v>
      </c>
      <c r="D1706" s="2">
        <v>0</v>
      </c>
      <c r="E1706" s="3" t="str">
        <f t="shared" si="104"/>
        <v/>
      </c>
      <c r="F1706" s="2">
        <v>6.9754399999999999</v>
      </c>
      <c r="G1706" s="2">
        <v>1.9874000000000001</v>
      </c>
      <c r="H1706" s="3">
        <f t="shared" si="105"/>
        <v>-0.71508607342332531</v>
      </c>
      <c r="I1706" s="2">
        <v>17.724260000000001</v>
      </c>
      <c r="J1706" s="3">
        <f t="shared" si="106"/>
        <v>-0.88787120026449617</v>
      </c>
      <c r="K1706" s="2">
        <v>191.66748000000001</v>
      </c>
      <c r="L1706" s="2">
        <v>69.799689999999998</v>
      </c>
      <c r="M1706" s="3">
        <f t="shared" si="107"/>
        <v>-0.63582924969848831</v>
      </c>
    </row>
    <row r="1707" spans="1:13" x14ac:dyDescent="0.2">
      <c r="A1707" s="1" t="s">
        <v>6</v>
      </c>
      <c r="B1707" s="1" t="s">
        <v>36</v>
      </c>
      <c r="C1707" s="2">
        <v>0</v>
      </c>
      <c r="D1707" s="2">
        <v>0</v>
      </c>
      <c r="E1707" s="3" t="str">
        <f t="shared" si="104"/>
        <v/>
      </c>
      <c r="F1707" s="2">
        <v>957.54499999999996</v>
      </c>
      <c r="G1707" s="2">
        <v>1432.8892900000001</v>
      </c>
      <c r="H1707" s="3">
        <f t="shared" si="105"/>
        <v>0.49641979228130295</v>
      </c>
      <c r="I1707" s="2">
        <v>1716.99818</v>
      </c>
      <c r="J1707" s="3">
        <f t="shared" si="106"/>
        <v>-0.16546836991987957</v>
      </c>
      <c r="K1707" s="2">
        <v>9997.9273300000004</v>
      </c>
      <c r="L1707" s="2">
        <v>14056.093510000001</v>
      </c>
      <c r="M1707" s="3">
        <f t="shared" si="107"/>
        <v>0.4059007478303005</v>
      </c>
    </row>
    <row r="1708" spans="1:13" x14ac:dyDescent="0.2">
      <c r="A1708" s="1" t="s">
        <v>5</v>
      </c>
      <c r="B1708" s="1" t="s">
        <v>36</v>
      </c>
      <c r="C1708" s="2">
        <v>0</v>
      </c>
      <c r="D1708" s="2">
        <v>0</v>
      </c>
      <c r="E1708" s="3" t="str">
        <f t="shared" si="104"/>
        <v/>
      </c>
      <c r="F1708" s="2">
        <v>0</v>
      </c>
      <c r="G1708" s="2">
        <v>0</v>
      </c>
      <c r="H1708" s="3" t="str">
        <f t="shared" si="105"/>
        <v/>
      </c>
      <c r="I1708" s="2">
        <v>0.71160000000000001</v>
      </c>
      <c r="J1708" s="3">
        <f t="shared" si="106"/>
        <v>-1</v>
      </c>
      <c r="K1708" s="2">
        <v>1.2675099999999999</v>
      </c>
      <c r="L1708" s="2">
        <v>1.16831</v>
      </c>
      <c r="M1708" s="3">
        <f t="shared" si="107"/>
        <v>-7.8263682337811891E-2</v>
      </c>
    </row>
    <row r="1709" spans="1:13" x14ac:dyDescent="0.2">
      <c r="A1709" s="1" t="s">
        <v>4</v>
      </c>
      <c r="B1709" s="1" t="s">
        <v>36</v>
      </c>
      <c r="C1709" s="2">
        <v>0</v>
      </c>
      <c r="D1709" s="2">
        <v>0</v>
      </c>
      <c r="E1709" s="3" t="str">
        <f t="shared" si="104"/>
        <v/>
      </c>
      <c r="F1709" s="2">
        <v>3978.7933200000002</v>
      </c>
      <c r="G1709" s="2">
        <v>4823.7328200000002</v>
      </c>
      <c r="H1709" s="3">
        <f t="shared" si="105"/>
        <v>0.21236074157277418</v>
      </c>
      <c r="I1709" s="2">
        <v>7934.4153699999997</v>
      </c>
      <c r="J1709" s="3">
        <f t="shared" si="106"/>
        <v>-0.39204937036211651</v>
      </c>
      <c r="K1709" s="2">
        <v>64102.926180000002</v>
      </c>
      <c r="L1709" s="2">
        <v>76434.673980000007</v>
      </c>
      <c r="M1709" s="3">
        <f t="shared" si="107"/>
        <v>0.19237417907214804</v>
      </c>
    </row>
    <row r="1710" spans="1:13" x14ac:dyDescent="0.2">
      <c r="A1710" s="1" t="s">
        <v>24</v>
      </c>
      <c r="B1710" s="1" t="s">
        <v>36</v>
      </c>
      <c r="C1710" s="2">
        <v>0</v>
      </c>
      <c r="D1710" s="2">
        <v>0</v>
      </c>
      <c r="E1710" s="3" t="str">
        <f t="shared" si="104"/>
        <v/>
      </c>
      <c r="F1710" s="2">
        <v>0</v>
      </c>
      <c r="G1710" s="2">
        <v>0</v>
      </c>
      <c r="H1710" s="3" t="str">
        <f t="shared" si="105"/>
        <v/>
      </c>
      <c r="I1710" s="2">
        <v>0</v>
      </c>
      <c r="J1710" s="3" t="str">
        <f t="shared" si="106"/>
        <v/>
      </c>
      <c r="K1710" s="2">
        <v>65.607330000000005</v>
      </c>
      <c r="L1710" s="2">
        <v>2046.54603</v>
      </c>
      <c r="M1710" s="3">
        <f t="shared" si="107"/>
        <v>30.193862484572985</v>
      </c>
    </row>
    <row r="1711" spans="1:13" x14ac:dyDescent="0.2">
      <c r="A1711" s="1" t="s">
        <v>3</v>
      </c>
      <c r="B1711" s="1" t="s">
        <v>36</v>
      </c>
      <c r="C1711" s="2">
        <v>0</v>
      </c>
      <c r="D1711" s="2">
        <v>0</v>
      </c>
      <c r="E1711" s="3" t="str">
        <f t="shared" si="104"/>
        <v/>
      </c>
      <c r="F1711" s="2">
        <v>0</v>
      </c>
      <c r="G1711" s="2">
        <v>0</v>
      </c>
      <c r="H1711" s="3" t="str">
        <f t="shared" si="105"/>
        <v/>
      </c>
      <c r="I1711" s="2">
        <v>0</v>
      </c>
      <c r="J1711" s="3" t="str">
        <f t="shared" si="106"/>
        <v/>
      </c>
      <c r="K1711" s="2">
        <v>38.907119999999999</v>
      </c>
      <c r="L1711" s="2">
        <v>0</v>
      </c>
      <c r="M1711" s="3">
        <f t="shared" si="107"/>
        <v>-1</v>
      </c>
    </row>
    <row r="1712" spans="1:13" x14ac:dyDescent="0.2">
      <c r="A1712" s="1" t="s">
        <v>2</v>
      </c>
      <c r="B1712" s="1" t="s">
        <v>36</v>
      </c>
      <c r="C1712" s="2">
        <v>0</v>
      </c>
      <c r="D1712" s="2">
        <v>0</v>
      </c>
      <c r="E1712" s="3" t="str">
        <f t="shared" si="104"/>
        <v/>
      </c>
      <c r="F1712" s="2">
        <v>8168.1171199999999</v>
      </c>
      <c r="G1712" s="2">
        <v>9526.8302399999993</v>
      </c>
      <c r="H1712" s="3">
        <f t="shared" si="105"/>
        <v>0.16634349141164129</v>
      </c>
      <c r="I1712" s="2">
        <v>12645.102790000001</v>
      </c>
      <c r="J1712" s="3">
        <f t="shared" si="106"/>
        <v>-0.24659922515347155</v>
      </c>
      <c r="K1712" s="2">
        <v>104897.68285</v>
      </c>
      <c r="L1712" s="2">
        <v>129572.75109999999</v>
      </c>
      <c r="M1712" s="3">
        <f t="shared" si="107"/>
        <v>0.23522986952232761</v>
      </c>
    </row>
    <row r="1713" spans="1:13" x14ac:dyDescent="0.2">
      <c r="A1713" s="1" t="s">
        <v>26</v>
      </c>
      <c r="B1713" s="1" t="s">
        <v>36</v>
      </c>
      <c r="C1713" s="2">
        <v>0</v>
      </c>
      <c r="D1713" s="2">
        <v>0</v>
      </c>
      <c r="E1713" s="3" t="str">
        <f t="shared" si="104"/>
        <v/>
      </c>
      <c r="F1713" s="2">
        <v>0.90137</v>
      </c>
      <c r="G1713" s="2">
        <v>0</v>
      </c>
      <c r="H1713" s="3">
        <f t="shared" si="105"/>
        <v>-1</v>
      </c>
      <c r="I1713" s="2">
        <v>25.262910000000002</v>
      </c>
      <c r="J1713" s="3">
        <f t="shared" si="106"/>
        <v>-1</v>
      </c>
      <c r="K1713" s="2">
        <v>4.3310000000000004</v>
      </c>
      <c r="L1713" s="2">
        <v>25.329149999999998</v>
      </c>
      <c r="M1713" s="3">
        <f t="shared" si="107"/>
        <v>4.8483375663818968</v>
      </c>
    </row>
    <row r="1714" spans="1:13" x14ac:dyDescent="0.2">
      <c r="A1714" s="1" t="s">
        <v>30</v>
      </c>
      <c r="B1714" s="1" t="s">
        <v>36</v>
      </c>
      <c r="C1714" s="2">
        <v>0</v>
      </c>
      <c r="D1714" s="2">
        <v>0</v>
      </c>
      <c r="E1714" s="3" t="str">
        <f t="shared" si="104"/>
        <v/>
      </c>
      <c r="F1714" s="2">
        <v>0</v>
      </c>
      <c r="G1714" s="2">
        <v>0</v>
      </c>
      <c r="H1714" s="3" t="str">
        <f t="shared" si="105"/>
        <v/>
      </c>
      <c r="I1714" s="2">
        <v>0</v>
      </c>
      <c r="J1714" s="3" t="str">
        <f t="shared" si="106"/>
        <v/>
      </c>
      <c r="K1714" s="2">
        <v>0.51746999999999999</v>
      </c>
      <c r="L1714" s="2">
        <v>0</v>
      </c>
      <c r="M1714" s="3">
        <f t="shared" si="107"/>
        <v>-1</v>
      </c>
    </row>
    <row r="1715" spans="1:13" x14ac:dyDescent="0.2">
      <c r="A1715" s="6" t="s">
        <v>0</v>
      </c>
      <c r="B1715" s="6" t="s">
        <v>36</v>
      </c>
      <c r="C1715" s="5">
        <v>1125.17778</v>
      </c>
      <c r="D1715" s="5">
        <v>0</v>
      </c>
      <c r="E1715" s="4">
        <f t="shared" si="104"/>
        <v>-1</v>
      </c>
      <c r="F1715" s="5">
        <v>56063.110719999997</v>
      </c>
      <c r="G1715" s="5">
        <v>71108.866299999994</v>
      </c>
      <c r="H1715" s="4">
        <f t="shared" si="105"/>
        <v>0.2683717579487177</v>
      </c>
      <c r="I1715" s="5">
        <v>79664.560119999995</v>
      </c>
      <c r="J1715" s="4">
        <f t="shared" si="106"/>
        <v>-0.10739648605493357</v>
      </c>
      <c r="K1715" s="5">
        <v>723763.97657000006</v>
      </c>
      <c r="L1715" s="5">
        <v>846815.97169000003</v>
      </c>
      <c r="M1715" s="4">
        <f t="shared" si="107"/>
        <v>0.17001674455139004</v>
      </c>
    </row>
    <row r="1716" spans="1:13" x14ac:dyDescent="0.2">
      <c r="A1716" s="1" t="s">
        <v>22</v>
      </c>
      <c r="B1716" s="1" t="s">
        <v>35</v>
      </c>
      <c r="C1716" s="2">
        <v>0</v>
      </c>
      <c r="D1716" s="2">
        <v>0</v>
      </c>
      <c r="E1716" s="3" t="str">
        <f t="shared" si="104"/>
        <v/>
      </c>
      <c r="F1716" s="2">
        <v>0</v>
      </c>
      <c r="G1716" s="2">
        <v>10.53542</v>
      </c>
      <c r="H1716" s="3" t="str">
        <f t="shared" si="105"/>
        <v/>
      </c>
      <c r="I1716" s="2">
        <v>15.21602</v>
      </c>
      <c r="J1716" s="3">
        <f t="shared" si="106"/>
        <v>-0.30761000577023423</v>
      </c>
      <c r="K1716" s="2">
        <v>8.7155699999999996</v>
      </c>
      <c r="L1716" s="2">
        <v>93.297709999999995</v>
      </c>
      <c r="M1716" s="3">
        <f t="shared" si="107"/>
        <v>9.7047169605659747</v>
      </c>
    </row>
    <row r="1717" spans="1:13" x14ac:dyDescent="0.2">
      <c r="A1717" s="1" t="s">
        <v>21</v>
      </c>
      <c r="B1717" s="1" t="s">
        <v>35</v>
      </c>
      <c r="C1717" s="2">
        <v>0</v>
      </c>
      <c r="D1717" s="2">
        <v>0</v>
      </c>
      <c r="E1717" s="3" t="str">
        <f t="shared" si="104"/>
        <v/>
      </c>
      <c r="F1717" s="2">
        <v>2.5827200000000001</v>
      </c>
      <c r="G1717" s="2">
        <v>7.8741399999999997</v>
      </c>
      <c r="H1717" s="3">
        <f t="shared" si="105"/>
        <v>2.0487780324619003</v>
      </c>
      <c r="I1717" s="2">
        <v>21.252030000000001</v>
      </c>
      <c r="J1717" s="3">
        <f t="shared" si="106"/>
        <v>-0.62948763012286357</v>
      </c>
      <c r="K1717" s="2">
        <v>147.33738</v>
      </c>
      <c r="L1717" s="2">
        <v>165.19677999999999</v>
      </c>
      <c r="M1717" s="3">
        <f t="shared" si="107"/>
        <v>0.12121431777869263</v>
      </c>
    </row>
    <row r="1718" spans="1:13" x14ac:dyDescent="0.2">
      <c r="A1718" s="1" t="s">
        <v>20</v>
      </c>
      <c r="B1718" s="1" t="s">
        <v>35</v>
      </c>
      <c r="C1718" s="2">
        <v>0</v>
      </c>
      <c r="D1718" s="2">
        <v>0</v>
      </c>
      <c r="E1718" s="3" t="str">
        <f t="shared" si="104"/>
        <v/>
      </c>
      <c r="F1718" s="2">
        <v>0</v>
      </c>
      <c r="G1718" s="2">
        <v>0</v>
      </c>
      <c r="H1718" s="3" t="str">
        <f t="shared" si="105"/>
        <v/>
      </c>
      <c r="I1718" s="2">
        <v>1.4659999999999999E-2</v>
      </c>
      <c r="J1718" s="3">
        <f t="shared" si="106"/>
        <v>-1</v>
      </c>
      <c r="K1718" s="2">
        <v>55.872750000000003</v>
      </c>
      <c r="L1718" s="2">
        <v>43.790210000000002</v>
      </c>
      <c r="M1718" s="3">
        <f t="shared" si="107"/>
        <v>-0.21625103471728169</v>
      </c>
    </row>
    <row r="1719" spans="1:13" x14ac:dyDescent="0.2">
      <c r="A1719" s="1" t="s">
        <v>19</v>
      </c>
      <c r="B1719" s="1" t="s">
        <v>35</v>
      </c>
      <c r="C1719" s="2">
        <v>0</v>
      </c>
      <c r="D1719" s="2">
        <v>0</v>
      </c>
      <c r="E1719" s="3" t="str">
        <f t="shared" si="104"/>
        <v/>
      </c>
      <c r="F1719" s="2">
        <v>0</v>
      </c>
      <c r="G1719" s="2">
        <v>0</v>
      </c>
      <c r="H1719" s="3" t="str">
        <f t="shared" si="105"/>
        <v/>
      </c>
      <c r="I1719" s="2">
        <v>0</v>
      </c>
      <c r="J1719" s="3" t="str">
        <f t="shared" si="106"/>
        <v/>
      </c>
      <c r="K1719" s="2">
        <v>0</v>
      </c>
      <c r="L1719" s="2">
        <v>4.8000000000000001E-2</v>
      </c>
      <c r="M1719" s="3" t="str">
        <f t="shared" si="107"/>
        <v/>
      </c>
    </row>
    <row r="1720" spans="1:13" x14ac:dyDescent="0.2">
      <c r="A1720" s="1" t="s">
        <v>18</v>
      </c>
      <c r="B1720" s="1" t="s">
        <v>35</v>
      </c>
      <c r="C1720" s="2">
        <v>0</v>
      </c>
      <c r="D1720" s="2">
        <v>0</v>
      </c>
      <c r="E1720" s="3" t="str">
        <f t="shared" si="104"/>
        <v/>
      </c>
      <c r="F1720" s="2">
        <v>0</v>
      </c>
      <c r="G1720" s="2">
        <v>0</v>
      </c>
      <c r="H1720" s="3" t="str">
        <f t="shared" si="105"/>
        <v/>
      </c>
      <c r="I1720" s="2">
        <v>0.35904000000000003</v>
      </c>
      <c r="J1720" s="3">
        <f t="shared" si="106"/>
        <v>-1</v>
      </c>
      <c r="K1720" s="2">
        <v>0</v>
      </c>
      <c r="L1720" s="2">
        <v>0.35904000000000003</v>
      </c>
      <c r="M1720" s="3" t="str">
        <f t="shared" si="107"/>
        <v/>
      </c>
    </row>
    <row r="1721" spans="1:13" x14ac:dyDescent="0.2">
      <c r="A1721" s="1" t="s">
        <v>17</v>
      </c>
      <c r="B1721" s="1" t="s">
        <v>35</v>
      </c>
      <c r="C1721" s="2">
        <v>0</v>
      </c>
      <c r="D1721" s="2">
        <v>0</v>
      </c>
      <c r="E1721" s="3" t="str">
        <f t="shared" si="104"/>
        <v/>
      </c>
      <c r="F1721" s="2">
        <v>25.490600000000001</v>
      </c>
      <c r="G1721" s="2">
        <v>0.11550000000000001</v>
      </c>
      <c r="H1721" s="3">
        <f t="shared" si="105"/>
        <v>-0.99546891795406933</v>
      </c>
      <c r="I1721" s="2">
        <v>34.018039999999999</v>
      </c>
      <c r="J1721" s="3">
        <f t="shared" si="106"/>
        <v>-0.99660474266007093</v>
      </c>
      <c r="K1721" s="2">
        <v>498.05047000000002</v>
      </c>
      <c r="L1721" s="2">
        <v>498.86658999999997</v>
      </c>
      <c r="M1721" s="3">
        <f t="shared" si="107"/>
        <v>1.6386291132302055E-3</v>
      </c>
    </row>
    <row r="1722" spans="1:13" x14ac:dyDescent="0.2">
      <c r="A1722" s="1" t="s">
        <v>14</v>
      </c>
      <c r="B1722" s="1" t="s">
        <v>35</v>
      </c>
      <c r="C1722" s="2">
        <v>0</v>
      </c>
      <c r="D1722" s="2">
        <v>0</v>
      </c>
      <c r="E1722" s="3" t="str">
        <f t="shared" si="104"/>
        <v/>
      </c>
      <c r="F1722" s="2">
        <v>0</v>
      </c>
      <c r="G1722" s="2">
        <v>5.85975</v>
      </c>
      <c r="H1722" s="3" t="str">
        <f t="shared" si="105"/>
        <v/>
      </c>
      <c r="I1722" s="2">
        <v>0</v>
      </c>
      <c r="J1722" s="3" t="str">
        <f t="shared" si="106"/>
        <v/>
      </c>
      <c r="K1722" s="2">
        <v>0.11086</v>
      </c>
      <c r="L1722" s="2">
        <v>6.2378200000000001</v>
      </c>
      <c r="M1722" s="3">
        <f t="shared" si="107"/>
        <v>55.267544650911063</v>
      </c>
    </row>
    <row r="1723" spans="1:13" x14ac:dyDescent="0.2">
      <c r="A1723" s="1" t="s">
        <v>13</v>
      </c>
      <c r="B1723" s="1" t="s">
        <v>35</v>
      </c>
      <c r="C1723" s="2">
        <v>13.846769999999999</v>
      </c>
      <c r="D1723" s="2">
        <v>0</v>
      </c>
      <c r="E1723" s="3">
        <f t="shared" si="104"/>
        <v>-1</v>
      </c>
      <c r="F1723" s="2">
        <v>224.57194000000001</v>
      </c>
      <c r="G1723" s="2">
        <v>182.31862000000001</v>
      </c>
      <c r="H1723" s="3">
        <f t="shared" si="105"/>
        <v>-0.18815048754532737</v>
      </c>
      <c r="I1723" s="2">
        <v>32.561990000000002</v>
      </c>
      <c r="J1723" s="3">
        <f t="shared" si="106"/>
        <v>4.5991240093126988</v>
      </c>
      <c r="K1723" s="2">
        <v>2398.6780600000002</v>
      </c>
      <c r="L1723" s="2">
        <v>1124.3515600000001</v>
      </c>
      <c r="M1723" s="3">
        <f t="shared" si="107"/>
        <v>-0.531261998535977</v>
      </c>
    </row>
    <row r="1724" spans="1:13" x14ac:dyDescent="0.2">
      <c r="A1724" s="1" t="s">
        <v>12</v>
      </c>
      <c r="B1724" s="1" t="s">
        <v>35</v>
      </c>
      <c r="C1724" s="2">
        <v>0</v>
      </c>
      <c r="D1724" s="2">
        <v>0</v>
      </c>
      <c r="E1724" s="3" t="str">
        <f t="shared" si="104"/>
        <v/>
      </c>
      <c r="F1724" s="2">
        <v>29.49306</v>
      </c>
      <c r="G1724" s="2">
        <v>167.05</v>
      </c>
      <c r="H1724" s="3">
        <f t="shared" si="105"/>
        <v>4.6640443548414448</v>
      </c>
      <c r="I1724" s="2">
        <v>292.36912000000001</v>
      </c>
      <c r="J1724" s="3">
        <f t="shared" si="106"/>
        <v>-0.42863322911804091</v>
      </c>
      <c r="K1724" s="2">
        <v>1423.4058199999999</v>
      </c>
      <c r="L1724" s="2">
        <v>2262.93723</v>
      </c>
      <c r="M1724" s="3">
        <f t="shared" si="107"/>
        <v>0.58980467706672735</v>
      </c>
    </row>
    <row r="1725" spans="1:13" x14ac:dyDescent="0.2">
      <c r="A1725" s="1" t="s">
        <v>11</v>
      </c>
      <c r="B1725" s="1" t="s">
        <v>35</v>
      </c>
      <c r="C1725" s="2">
        <v>0</v>
      </c>
      <c r="D1725" s="2">
        <v>0</v>
      </c>
      <c r="E1725" s="3" t="str">
        <f t="shared" si="104"/>
        <v/>
      </c>
      <c r="F1725" s="2">
        <v>0</v>
      </c>
      <c r="G1725" s="2">
        <v>1.32</v>
      </c>
      <c r="H1725" s="3" t="str">
        <f t="shared" si="105"/>
        <v/>
      </c>
      <c r="I1725" s="2">
        <v>0</v>
      </c>
      <c r="J1725" s="3" t="str">
        <f t="shared" si="106"/>
        <v/>
      </c>
      <c r="K1725" s="2">
        <v>13.202299999999999</v>
      </c>
      <c r="L1725" s="2">
        <v>67.515100000000004</v>
      </c>
      <c r="M1725" s="3">
        <f t="shared" si="107"/>
        <v>4.1138892465706736</v>
      </c>
    </row>
    <row r="1726" spans="1:13" x14ac:dyDescent="0.2">
      <c r="A1726" s="1" t="s">
        <v>10</v>
      </c>
      <c r="B1726" s="1" t="s">
        <v>35</v>
      </c>
      <c r="C1726" s="2">
        <v>0</v>
      </c>
      <c r="D1726" s="2">
        <v>0</v>
      </c>
      <c r="E1726" s="3" t="str">
        <f t="shared" si="104"/>
        <v/>
      </c>
      <c r="F1726" s="2">
        <v>9.298</v>
      </c>
      <c r="G1726" s="2">
        <v>30.376000000000001</v>
      </c>
      <c r="H1726" s="3">
        <f t="shared" si="105"/>
        <v>2.266939126693913</v>
      </c>
      <c r="I1726" s="2">
        <v>0.1888</v>
      </c>
      <c r="J1726" s="3">
        <f t="shared" si="106"/>
        <v>159.88983050847457</v>
      </c>
      <c r="K1726" s="2">
        <v>35.210160000000002</v>
      </c>
      <c r="L1726" s="2">
        <v>56.546320000000001</v>
      </c>
      <c r="M1726" s="3">
        <f t="shared" si="107"/>
        <v>0.60596600526666156</v>
      </c>
    </row>
    <row r="1727" spans="1:13" x14ac:dyDescent="0.2">
      <c r="A1727" s="1" t="s">
        <v>9</v>
      </c>
      <c r="B1727" s="1" t="s">
        <v>35</v>
      </c>
      <c r="C1727" s="2">
        <v>0</v>
      </c>
      <c r="D1727" s="2">
        <v>0</v>
      </c>
      <c r="E1727" s="3" t="str">
        <f t="shared" si="104"/>
        <v/>
      </c>
      <c r="F1727" s="2">
        <v>303.39276999999998</v>
      </c>
      <c r="G1727" s="2">
        <v>342.24400000000003</v>
      </c>
      <c r="H1727" s="3">
        <f t="shared" si="105"/>
        <v>0.12805588610433949</v>
      </c>
      <c r="I1727" s="2">
        <v>36.294499999999999</v>
      </c>
      <c r="J1727" s="3">
        <f t="shared" si="106"/>
        <v>8.4296380994365538</v>
      </c>
      <c r="K1727" s="2">
        <v>2163.9561600000002</v>
      </c>
      <c r="L1727" s="2">
        <v>2176.3937500000002</v>
      </c>
      <c r="M1727" s="3">
        <f t="shared" si="107"/>
        <v>5.747616439697234E-3</v>
      </c>
    </row>
    <row r="1728" spans="1:13" x14ac:dyDescent="0.2">
      <c r="A1728" s="1" t="s">
        <v>8</v>
      </c>
      <c r="B1728" s="1" t="s">
        <v>35</v>
      </c>
      <c r="C1728" s="2">
        <v>0</v>
      </c>
      <c r="D1728" s="2">
        <v>0</v>
      </c>
      <c r="E1728" s="3" t="str">
        <f t="shared" si="104"/>
        <v/>
      </c>
      <c r="F1728" s="2">
        <v>0.2283</v>
      </c>
      <c r="G1728" s="2">
        <v>106.95376</v>
      </c>
      <c r="H1728" s="3">
        <f t="shared" si="105"/>
        <v>467.47901883486639</v>
      </c>
      <c r="I1728" s="2">
        <v>46.495280000000001</v>
      </c>
      <c r="J1728" s="3">
        <f t="shared" si="106"/>
        <v>1.3003143544893159</v>
      </c>
      <c r="K1728" s="2">
        <v>449.54342000000003</v>
      </c>
      <c r="L1728" s="2">
        <v>214.94904</v>
      </c>
      <c r="M1728" s="3">
        <f t="shared" si="107"/>
        <v>-0.5218503253812502</v>
      </c>
    </row>
    <row r="1729" spans="1:13" x14ac:dyDescent="0.2">
      <c r="A1729" s="1" t="s">
        <v>7</v>
      </c>
      <c r="B1729" s="1" t="s">
        <v>35</v>
      </c>
      <c r="C1729" s="2">
        <v>0</v>
      </c>
      <c r="D1729" s="2">
        <v>0</v>
      </c>
      <c r="E1729" s="3" t="str">
        <f t="shared" si="104"/>
        <v/>
      </c>
      <c r="F1729" s="2">
        <v>718.89919999999995</v>
      </c>
      <c r="G1729" s="2">
        <v>654.93344000000002</v>
      </c>
      <c r="H1729" s="3">
        <f t="shared" si="105"/>
        <v>-8.897736984545257E-2</v>
      </c>
      <c r="I1729" s="2">
        <v>967.72465999999997</v>
      </c>
      <c r="J1729" s="3">
        <f t="shared" si="106"/>
        <v>-0.32322336396801132</v>
      </c>
      <c r="K1729" s="2">
        <v>11394.91007</v>
      </c>
      <c r="L1729" s="2">
        <v>10614.84031</v>
      </c>
      <c r="M1729" s="3">
        <f t="shared" si="107"/>
        <v>-6.8457737288663001E-2</v>
      </c>
    </row>
    <row r="1730" spans="1:13" x14ac:dyDescent="0.2">
      <c r="A1730" s="1" t="s">
        <v>6</v>
      </c>
      <c r="B1730" s="1" t="s">
        <v>35</v>
      </c>
      <c r="C1730" s="2">
        <v>0</v>
      </c>
      <c r="D1730" s="2">
        <v>0</v>
      </c>
      <c r="E1730" s="3" t="str">
        <f t="shared" si="104"/>
        <v/>
      </c>
      <c r="F1730" s="2">
        <v>2.6330800000000001</v>
      </c>
      <c r="G1730" s="2">
        <v>13.74836</v>
      </c>
      <c r="H1730" s="3">
        <f t="shared" si="105"/>
        <v>4.2213985142874506</v>
      </c>
      <c r="I1730" s="2">
        <v>15.51249</v>
      </c>
      <c r="J1730" s="3">
        <f t="shared" si="106"/>
        <v>-0.11372319982156309</v>
      </c>
      <c r="K1730" s="2">
        <v>113.07073</v>
      </c>
      <c r="L1730" s="2">
        <v>156.11695</v>
      </c>
      <c r="M1730" s="3">
        <f t="shared" si="107"/>
        <v>0.38070170768332368</v>
      </c>
    </row>
    <row r="1731" spans="1:13" x14ac:dyDescent="0.2">
      <c r="A1731" s="1" t="s">
        <v>5</v>
      </c>
      <c r="B1731" s="1" t="s">
        <v>35</v>
      </c>
      <c r="C1731" s="2">
        <v>0</v>
      </c>
      <c r="D1731" s="2">
        <v>0</v>
      </c>
      <c r="E1731" s="3" t="str">
        <f t="shared" si="104"/>
        <v/>
      </c>
      <c r="F1731" s="2">
        <v>0</v>
      </c>
      <c r="G1731" s="2">
        <v>243.82</v>
      </c>
      <c r="H1731" s="3" t="str">
        <f t="shared" si="105"/>
        <v/>
      </c>
      <c r="I1731" s="2">
        <v>0</v>
      </c>
      <c r="J1731" s="3" t="str">
        <f t="shared" si="106"/>
        <v/>
      </c>
      <c r="K1731" s="2">
        <v>145.21711999999999</v>
      </c>
      <c r="L1731" s="2">
        <v>1245.0157200000001</v>
      </c>
      <c r="M1731" s="3">
        <f t="shared" si="107"/>
        <v>7.5734775624251469</v>
      </c>
    </row>
    <row r="1732" spans="1:13" x14ac:dyDescent="0.2">
      <c r="A1732" s="1" t="s">
        <v>4</v>
      </c>
      <c r="B1732" s="1" t="s">
        <v>35</v>
      </c>
      <c r="C1732" s="2">
        <v>0</v>
      </c>
      <c r="D1732" s="2">
        <v>0</v>
      </c>
      <c r="E1732" s="3" t="str">
        <f t="shared" si="104"/>
        <v/>
      </c>
      <c r="F1732" s="2">
        <v>0</v>
      </c>
      <c r="G1732" s="2">
        <v>0</v>
      </c>
      <c r="H1732" s="3" t="str">
        <f t="shared" si="105"/>
        <v/>
      </c>
      <c r="I1732" s="2">
        <v>0</v>
      </c>
      <c r="J1732" s="3" t="str">
        <f t="shared" si="106"/>
        <v/>
      </c>
      <c r="K1732" s="2">
        <v>16.16058</v>
      </c>
      <c r="L1732" s="2">
        <v>1.2511699999999999</v>
      </c>
      <c r="M1732" s="3">
        <f t="shared" si="107"/>
        <v>-0.92257889258925108</v>
      </c>
    </row>
    <row r="1733" spans="1:13" x14ac:dyDescent="0.2">
      <c r="A1733" s="1" t="s">
        <v>3</v>
      </c>
      <c r="B1733" s="1" t="s">
        <v>35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0</v>
      </c>
      <c r="G1733" s="2">
        <v>0</v>
      </c>
      <c r="H1733" s="3" t="str">
        <f t="shared" ref="H1733:H1796" si="109">IF(F1733=0,"",(G1733/F1733-1))</f>
        <v/>
      </c>
      <c r="I1733" s="2">
        <v>0</v>
      </c>
      <c r="J1733" s="3" t="str">
        <f t="shared" ref="J1733:J1796" si="110">IF(I1733=0,"",(G1733/I1733-1))</f>
        <v/>
      </c>
      <c r="K1733" s="2">
        <v>10.553240000000001</v>
      </c>
      <c r="L1733" s="2">
        <v>4.2017499999999997</v>
      </c>
      <c r="M1733" s="3">
        <f t="shared" ref="M1733:M1796" si="111">IF(K1733=0,"",(L1733/K1733-1))</f>
        <v>-0.60185213261519688</v>
      </c>
    </row>
    <row r="1734" spans="1:13" x14ac:dyDescent="0.2">
      <c r="A1734" s="1" t="s">
        <v>2</v>
      </c>
      <c r="B1734" s="1" t="s">
        <v>35</v>
      </c>
      <c r="C1734" s="2">
        <v>0</v>
      </c>
      <c r="D1734" s="2">
        <v>0</v>
      </c>
      <c r="E1734" s="3" t="str">
        <f t="shared" si="108"/>
        <v/>
      </c>
      <c r="F1734" s="2">
        <v>0</v>
      </c>
      <c r="G1734" s="2">
        <v>9.5620499999999993</v>
      </c>
      <c r="H1734" s="3" t="str">
        <f t="shared" si="109"/>
        <v/>
      </c>
      <c r="I1734" s="2">
        <v>0</v>
      </c>
      <c r="J1734" s="3" t="str">
        <f t="shared" si="110"/>
        <v/>
      </c>
      <c r="K1734" s="2">
        <v>0</v>
      </c>
      <c r="L1734" s="2">
        <v>9.8475000000000001</v>
      </c>
      <c r="M1734" s="3" t="str">
        <f t="shared" si="111"/>
        <v/>
      </c>
    </row>
    <row r="1735" spans="1:13" x14ac:dyDescent="0.2">
      <c r="A1735" s="1" t="s">
        <v>26</v>
      </c>
      <c r="B1735" s="1" t="s">
        <v>35</v>
      </c>
      <c r="C1735" s="2">
        <v>0</v>
      </c>
      <c r="D1735" s="2">
        <v>0</v>
      </c>
      <c r="E1735" s="3" t="str">
        <f t="shared" si="108"/>
        <v/>
      </c>
      <c r="F1735" s="2">
        <v>0</v>
      </c>
      <c r="G1735" s="2">
        <v>0</v>
      </c>
      <c r="H1735" s="3" t="str">
        <f t="shared" si="109"/>
        <v/>
      </c>
      <c r="I1735" s="2">
        <v>0</v>
      </c>
      <c r="J1735" s="3" t="str">
        <f t="shared" si="110"/>
        <v/>
      </c>
      <c r="K1735" s="2">
        <v>12.96</v>
      </c>
      <c r="L1735" s="2">
        <v>0</v>
      </c>
      <c r="M1735" s="3">
        <f t="shared" si="111"/>
        <v>-1</v>
      </c>
    </row>
    <row r="1736" spans="1:13" x14ac:dyDescent="0.2">
      <c r="A1736" s="6" t="s">
        <v>0</v>
      </c>
      <c r="B1736" s="6" t="s">
        <v>35</v>
      </c>
      <c r="C1736" s="5">
        <v>13.846769999999999</v>
      </c>
      <c r="D1736" s="5">
        <v>0</v>
      </c>
      <c r="E1736" s="4">
        <f t="shared" si="108"/>
        <v>-1</v>
      </c>
      <c r="F1736" s="5">
        <v>1316.5896700000001</v>
      </c>
      <c r="G1736" s="5">
        <v>1776.7110399999999</v>
      </c>
      <c r="H1736" s="4">
        <f t="shared" si="109"/>
        <v>0.34947970539674666</v>
      </c>
      <c r="I1736" s="5">
        <v>1462.0066300000001</v>
      </c>
      <c r="J1736" s="4">
        <f t="shared" si="110"/>
        <v>0.2152551182343132</v>
      </c>
      <c r="K1736" s="5">
        <v>18886.954689999999</v>
      </c>
      <c r="L1736" s="5">
        <v>18741.762549999999</v>
      </c>
      <c r="M1736" s="4">
        <f t="shared" si="111"/>
        <v>-7.6874298892066761E-3</v>
      </c>
    </row>
    <row r="1737" spans="1:13" x14ac:dyDescent="0.2">
      <c r="A1737" s="1" t="s">
        <v>22</v>
      </c>
      <c r="B1737" s="1" t="s">
        <v>33</v>
      </c>
      <c r="C1737" s="2">
        <v>13.179500000000001</v>
      </c>
      <c r="D1737" s="2">
        <v>0</v>
      </c>
      <c r="E1737" s="3">
        <f t="shared" si="108"/>
        <v>-1</v>
      </c>
      <c r="F1737" s="2">
        <v>164.55172999999999</v>
      </c>
      <c r="G1737" s="2">
        <v>222.66888</v>
      </c>
      <c r="H1737" s="3">
        <f t="shared" si="109"/>
        <v>0.35318467937104048</v>
      </c>
      <c r="I1737" s="2">
        <v>187.94618</v>
      </c>
      <c r="J1737" s="3">
        <f t="shared" si="110"/>
        <v>0.18474810182361789</v>
      </c>
      <c r="K1737" s="2">
        <v>2135.14786</v>
      </c>
      <c r="L1737" s="2">
        <v>2613.42796</v>
      </c>
      <c r="M1737" s="3">
        <f t="shared" si="111"/>
        <v>0.22400326879469601</v>
      </c>
    </row>
    <row r="1738" spans="1:13" x14ac:dyDescent="0.2">
      <c r="A1738" s="1" t="s">
        <v>21</v>
      </c>
      <c r="B1738" s="1" t="s">
        <v>33</v>
      </c>
      <c r="C1738" s="2">
        <v>0</v>
      </c>
      <c r="D1738" s="2">
        <v>0</v>
      </c>
      <c r="E1738" s="3" t="str">
        <f t="shared" si="108"/>
        <v/>
      </c>
      <c r="F1738" s="2">
        <v>381.54541</v>
      </c>
      <c r="G1738" s="2">
        <v>362.36313000000001</v>
      </c>
      <c r="H1738" s="3">
        <f t="shared" si="109"/>
        <v>-5.0275221499847089E-2</v>
      </c>
      <c r="I1738" s="2">
        <v>232.61168000000001</v>
      </c>
      <c r="J1738" s="3">
        <f t="shared" si="110"/>
        <v>0.5578028154046264</v>
      </c>
      <c r="K1738" s="2">
        <v>8229.8622099999993</v>
      </c>
      <c r="L1738" s="2">
        <v>5066.54781</v>
      </c>
      <c r="M1738" s="3">
        <f t="shared" si="111"/>
        <v>-0.38437027489431075</v>
      </c>
    </row>
    <row r="1739" spans="1:13" x14ac:dyDescent="0.2">
      <c r="A1739" s="1" t="s">
        <v>20</v>
      </c>
      <c r="B1739" s="1" t="s">
        <v>33</v>
      </c>
      <c r="C1739" s="2">
        <v>0</v>
      </c>
      <c r="D1739" s="2">
        <v>0</v>
      </c>
      <c r="E1739" s="3" t="str">
        <f t="shared" si="108"/>
        <v/>
      </c>
      <c r="F1739" s="2">
        <v>139.22669999999999</v>
      </c>
      <c r="G1739" s="2">
        <v>115.76796</v>
      </c>
      <c r="H1739" s="3">
        <f t="shared" si="109"/>
        <v>-0.16849311231250896</v>
      </c>
      <c r="I1739" s="2">
        <v>169.34689</v>
      </c>
      <c r="J1739" s="3">
        <f t="shared" si="110"/>
        <v>-0.31638567439886256</v>
      </c>
      <c r="K1739" s="2">
        <v>2306.5698200000002</v>
      </c>
      <c r="L1739" s="2">
        <v>1049.0624700000001</v>
      </c>
      <c r="M1739" s="3">
        <f t="shared" si="111"/>
        <v>-0.54518503584686639</v>
      </c>
    </row>
    <row r="1740" spans="1:13" x14ac:dyDescent="0.2">
      <c r="A1740" s="1" t="s">
        <v>19</v>
      </c>
      <c r="B1740" s="1" t="s">
        <v>33</v>
      </c>
      <c r="C1740" s="2">
        <v>0</v>
      </c>
      <c r="D1740" s="2">
        <v>0</v>
      </c>
      <c r="E1740" s="3" t="str">
        <f t="shared" si="108"/>
        <v/>
      </c>
      <c r="F1740" s="2">
        <v>22.375990000000002</v>
      </c>
      <c r="G1740" s="2">
        <v>26.028569999999998</v>
      </c>
      <c r="H1740" s="3">
        <f t="shared" si="109"/>
        <v>0.16323657634813005</v>
      </c>
      <c r="I1740" s="2">
        <v>31.30114</v>
      </c>
      <c r="J1740" s="3">
        <f t="shared" si="110"/>
        <v>-0.16844658053987815</v>
      </c>
      <c r="K1740" s="2">
        <v>334.07954999999998</v>
      </c>
      <c r="L1740" s="2">
        <v>362.63821999999999</v>
      </c>
      <c r="M1740" s="3">
        <f t="shared" si="111"/>
        <v>8.5484639811086893E-2</v>
      </c>
    </row>
    <row r="1741" spans="1:13" x14ac:dyDescent="0.2">
      <c r="A1741" s="1" t="s">
        <v>18</v>
      </c>
      <c r="B1741" s="1" t="s">
        <v>33</v>
      </c>
      <c r="C1741" s="2">
        <v>0</v>
      </c>
      <c r="D1741" s="2">
        <v>0</v>
      </c>
      <c r="E1741" s="3" t="str">
        <f t="shared" si="108"/>
        <v/>
      </c>
      <c r="F1741" s="2">
        <v>0.38040000000000002</v>
      </c>
      <c r="G1741" s="2">
        <v>2.4989999999999998E-2</v>
      </c>
      <c r="H1741" s="3">
        <f t="shared" si="109"/>
        <v>-0.93430599369085177</v>
      </c>
      <c r="I1741" s="2">
        <v>0</v>
      </c>
      <c r="J1741" s="3" t="str">
        <f t="shared" si="110"/>
        <v/>
      </c>
      <c r="K1741" s="2">
        <v>37.3459</v>
      </c>
      <c r="L1741" s="2">
        <v>16.37433</v>
      </c>
      <c r="M1741" s="3">
        <f t="shared" si="111"/>
        <v>-0.5615494605833572</v>
      </c>
    </row>
    <row r="1742" spans="1:13" x14ac:dyDescent="0.2">
      <c r="A1742" s="1" t="s">
        <v>17</v>
      </c>
      <c r="B1742" s="1" t="s">
        <v>33</v>
      </c>
      <c r="C1742" s="2">
        <v>0</v>
      </c>
      <c r="D1742" s="2">
        <v>0</v>
      </c>
      <c r="E1742" s="3" t="str">
        <f t="shared" si="108"/>
        <v/>
      </c>
      <c r="F1742" s="2">
        <v>86.925790000000006</v>
      </c>
      <c r="G1742" s="2">
        <v>97.047920000000005</v>
      </c>
      <c r="H1742" s="3">
        <f t="shared" si="109"/>
        <v>0.1164456486389136</v>
      </c>
      <c r="I1742" s="2">
        <v>122.97674000000001</v>
      </c>
      <c r="J1742" s="3">
        <f t="shared" si="110"/>
        <v>-0.21084328629950677</v>
      </c>
      <c r="K1742" s="2">
        <v>2060.87174</v>
      </c>
      <c r="L1742" s="2">
        <v>1074.8414</v>
      </c>
      <c r="M1742" s="3">
        <f t="shared" si="111"/>
        <v>-0.47845303560715524</v>
      </c>
    </row>
    <row r="1743" spans="1:13" x14ac:dyDescent="0.2">
      <c r="A1743" s="1" t="s">
        <v>16</v>
      </c>
      <c r="B1743" s="1" t="s">
        <v>33</v>
      </c>
      <c r="C1743" s="2">
        <v>0</v>
      </c>
      <c r="D1743" s="2">
        <v>0</v>
      </c>
      <c r="E1743" s="3" t="str">
        <f t="shared" si="108"/>
        <v/>
      </c>
      <c r="F1743" s="2">
        <v>115315.41325</v>
      </c>
      <c r="G1743" s="2">
        <v>72712.505869999994</v>
      </c>
      <c r="H1743" s="3">
        <f t="shared" si="109"/>
        <v>-0.36944677367316292</v>
      </c>
      <c r="I1743" s="2">
        <v>80305.469070000006</v>
      </c>
      <c r="J1743" s="3">
        <f t="shared" si="110"/>
        <v>-9.4551009886779225E-2</v>
      </c>
      <c r="K1743" s="2">
        <v>1037351.48118</v>
      </c>
      <c r="L1743" s="2">
        <v>832090.46542000002</v>
      </c>
      <c r="M1743" s="3">
        <f t="shared" si="111"/>
        <v>-0.19787026816264153</v>
      </c>
    </row>
    <row r="1744" spans="1:13" x14ac:dyDescent="0.2">
      <c r="A1744" s="1" t="s">
        <v>15</v>
      </c>
      <c r="B1744" s="1" t="s">
        <v>33</v>
      </c>
      <c r="C1744" s="2">
        <v>0</v>
      </c>
      <c r="D1744" s="2">
        <v>0</v>
      </c>
      <c r="E1744" s="3" t="str">
        <f t="shared" si="108"/>
        <v/>
      </c>
      <c r="F1744" s="2">
        <v>0</v>
      </c>
      <c r="G1744" s="2">
        <v>1.22</v>
      </c>
      <c r="H1744" s="3" t="str">
        <f t="shared" si="109"/>
        <v/>
      </c>
      <c r="I1744" s="2">
        <v>0</v>
      </c>
      <c r="J1744" s="3" t="str">
        <f t="shared" si="110"/>
        <v/>
      </c>
      <c r="K1744" s="2">
        <v>155.11464000000001</v>
      </c>
      <c r="L1744" s="2">
        <v>35.349760000000003</v>
      </c>
      <c r="M1744" s="3">
        <f t="shared" si="111"/>
        <v>-0.7721055859073005</v>
      </c>
    </row>
    <row r="1745" spans="1:13" x14ac:dyDescent="0.2">
      <c r="A1745" s="1" t="s">
        <v>14</v>
      </c>
      <c r="B1745" s="1" t="s">
        <v>33</v>
      </c>
      <c r="C1745" s="2">
        <v>0</v>
      </c>
      <c r="D1745" s="2">
        <v>0</v>
      </c>
      <c r="E1745" s="3" t="str">
        <f t="shared" si="108"/>
        <v/>
      </c>
      <c r="F1745" s="2">
        <v>0.52659</v>
      </c>
      <c r="G1745" s="2">
        <v>7.1399100000000004</v>
      </c>
      <c r="H1745" s="3">
        <f t="shared" si="109"/>
        <v>12.5587648834957</v>
      </c>
      <c r="I1745" s="2">
        <v>1.2332700000000001</v>
      </c>
      <c r="J1745" s="3">
        <f t="shared" si="110"/>
        <v>4.7894135104235085</v>
      </c>
      <c r="K1745" s="2">
        <v>92.980149999999995</v>
      </c>
      <c r="L1745" s="2">
        <v>83.532769999999999</v>
      </c>
      <c r="M1745" s="3">
        <f t="shared" si="111"/>
        <v>-0.10160641814408766</v>
      </c>
    </row>
    <row r="1746" spans="1:13" x14ac:dyDescent="0.2">
      <c r="A1746" s="1" t="s">
        <v>13</v>
      </c>
      <c r="B1746" s="1" t="s">
        <v>33</v>
      </c>
      <c r="C1746" s="2">
        <v>0</v>
      </c>
      <c r="D1746" s="2">
        <v>0</v>
      </c>
      <c r="E1746" s="3" t="str">
        <f t="shared" si="108"/>
        <v/>
      </c>
      <c r="F1746" s="2">
        <v>230.40439000000001</v>
      </c>
      <c r="G1746" s="2">
        <v>648.25532999999996</v>
      </c>
      <c r="H1746" s="3">
        <f t="shared" si="109"/>
        <v>1.8135545941637656</v>
      </c>
      <c r="I1746" s="2">
        <v>328.34152</v>
      </c>
      <c r="J1746" s="3">
        <f t="shared" si="110"/>
        <v>0.9743324877097479</v>
      </c>
      <c r="K1746" s="2">
        <v>4058.9272700000001</v>
      </c>
      <c r="L1746" s="2">
        <v>4173.5896000000002</v>
      </c>
      <c r="M1746" s="3">
        <f t="shared" si="111"/>
        <v>2.8249417240728159E-2</v>
      </c>
    </row>
    <row r="1747" spans="1:13" x14ac:dyDescent="0.2">
      <c r="A1747" s="1" t="s">
        <v>12</v>
      </c>
      <c r="B1747" s="1" t="s">
        <v>33</v>
      </c>
      <c r="C1747" s="2">
        <v>0</v>
      </c>
      <c r="D1747" s="2">
        <v>0</v>
      </c>
      <c r="E1747" s="3" t="str">
        <f t="shared" si="108"/>
        <v/>
      </c>
      <c r="F1747" s="2">
        <v>280.21762999999999</v>
      </c>
      <c r="G1747" s="2">
        <v>251.41480000000001</v>
      </c>
      <c r="H1747" s="3">
        <f t="shared" si="109"/>
        <v>-0.10278735852558585</v>
      </c>
      <c r="I1747" s="2">
        <v>169.11848000000001</v>
      </c>
      <c r="J1747" s="3">
        <f t="shared" si="110"/>
        <v>0.48661932155492416</v>
      </c>
      <c r="K1747" s="2">
        <v>4566.1602199999998</v>
      </c>
      <c r="L1747" s="2">
        <v>3126.90652</v>
      </c>
      <c r="M1747" s="3">
        <f t="shared" si="111"/>
        <v>-0.31519999970566071</v>
      </c>
    </row>
    <row r="1748" spans="1:13" x14ac:dyDescent="0.2">
      <c r="A1748" s="1" t="s">
        <v>11</v>
      </c>
      <c r="B1748" s="1" t="s">
        <v>33</v>
      </c>
      <c r="C1748" s="2">
        <v>3.6259999999999999</v>
      </c>
      <c r="D1748" s="2">
        <v>0</v>
      </c>
      <c r="E1748" s="3">
        <f t="shared" si="108"/>
        <v>-1</v>
      </c>
      <c r="F1748" s="2">
        <v>126.38941</v>
      </c>
      <c r="G1748" s="2">
        <v>168.21915000000001</v>
      </c>
      <c r="H1748" s="3">
        <f t="shared" si="109"/>
        <v>0.33095921564947584</v>
      </c>
      <c r="I1748" s="2">
        <v>254.75679</v>
      </c>
      <c r="J1748" s="3">
        <f t="shared" si="110"/>
        <v>-0.33968727585239233</v>
      </c>
      <c r="K1748" s="2">
        <v>4359.2126799999996</v>
      </c>
      <c r="L1748" s="2">
        <v>2475.0552299999999</v>
      </c>
      <c r="M1748" s="3">
        <f t="shared" si="111"/>
        <v>-0.4322242543119047</v>
      </c>
    </row>
    <row r="1749" spans="1:13" x14ac:dyDescent="0.2">
      <c r="A1749" s="1" t="s">
        <v>10</v>
      </c>
      <c r="B1749" s="1" t="s">
        <v>33</v>
      </c>
      <c r="C1749" s="2">
        <v>33.330500000000001</v>
      </c>
      <c r="D1749" s="2">
        <v>0</v>
      </c>
      <c r="E1749" s="3">
        <f t="shared" si="108"/>
        <v>-1</v>
      </c>
      <c r="F1749" s="2">
        <v>933.62837000000002</v>
      </c>
      <c r="G1749" s="2">
        <v>778.06529999999998</v>
      </c>
      <c r="H1749" s="3">
        <f t="shared" si="109"/>
        <v>-0.16662204684289961</v>
      </c>
      <c r="I1749" s="2">
        <v>917.024</v>
      </c>
      <c r="J1749" s="3">
        <f t="shared" si="110"/>
        <v>-0.15153223906898838</v>
      </c>
      <c r="K1749" s="2">
        <v>11875.43564</v>
      </c>
      <c r="L1749" s="2">
        <v>9267.57719</v>
      </c>
      <c r="M1749" s="3">
        <f t="shared" si="111"/>
        <v>-0.21960107646206739</v>
      </c>
    </row>
    <row r="1750" spans="1:13" x14ac:dyDescent="0.2">
      <c r="A1750" s="1" t="s">
        <v>28</v>
      </c>
      <c r="B1750" s="1" t="s">
        <v>33</v>
      </c>
      <c r="C1750" s="2">
        <v>0</v>
      </c>
      <c r="D1750" s="2">
        <v>0</v>
      </c>
      <c r="E1750" s="3" t="str">
        <f t="shared" si="108"/>
        <v/>
      </c>
      <c r="F1750" s="2">
        <v>107.12457000000001</v>
      </c>
      <c r="G1750" s="2">
        <v>130.00054</v>
      </c>
      <c r="H1750" s="3">
        <f t="shared" si="109"/>
        <v>0.21354550127949157</v>
      </c>
      <c r="I1750" s="2">
        <v>282.86104999999998</v>
      </c>
      <c r="J1750" s="3">
        <f t="shared" si="110"/>
        <v>-0.54040847971115147</v>
      </c>
      <c r="K1750" s="2">
        <v>1911.7335599999999</v>
      </c>
      <c r="L1750" s="2">
        <v>1619.7385999999999</v>
      </c>
      <c r="M1750" s="3">
        <f t="shared" si="111"/>
        <v>-0.15273831359637791</v>
      </c>
    </row>
    <row r="1751" spans="1:13" x14ac:dyDescent="0.2">
      <c r="A1751" s="1" t="s">
        <v>9</v>
      </c>
      <c r="B1751" s="1" t="s">
        <v>33</v>
      </c>
      <c r="C1751" s="2">
        <v>0</v>
      </c>
      <c r="D1751" s="2">
        <v>0</v>
      </c>
      <c r="E1751" s="3" t="str">
        <f t="shared" si="108"/>
        <v/>
      </c>
      <c r="F1751" s="2">
        <v>825.93077000000005</v>
      </c>
      <c r="G1751" s="2">
        <v>367.73624000000001</v>
      </c>
      <c r="H1751" s="3">
        <f t="shared" si="109"/>
        <v>-0.5547614238902856</v>
      </c>
      <c r="I1751" s="2">
        <v>304.78906000000001</v>
      </c>
      <c r="J1751" s="3">
        <f t="shared" si="110"/>
        <v>0.20652703217103663</v>
      </c>
      <c r="K1751" s="2">
        <v>6463.0321599999997</v>
      </c>
      <c r="L1751" s="2">
        <v>5827.8411400000005</v>
      </c>
      <c r="M1751" s="3">
        <f t="shared" si="111"/>
        <v>-9.8280652838341975E-2</v>
      </c>
    </row>
    <row r="1752" spans="1:13" x14ac:dyDescent="0.2">
      <c r="A1752" s="1" t="s">
        <v>8</v>
      </c>
      <c r="B1752" s="1" t="s">
        <v>33</v>
      </c>
      <c r="C1752" s="2">
        <v>0</v>
      </c>
      <c r="D1752" s="2">
        <v>0</v>
      </c>
      <c r="E1752" s="3" t="str">
        <f t="shared" si="108"/>
        <v/>
      </c>
      <c r="F1752" s="2">
        <v>459.69484</v>
      </c>
      <c r="G1752" s="2">
        <v>623.93601000000001</v>
      </c>
      <c r="H1752" s="3">
        <f t="shared" si="109"/>
        <v>0.35728304020119084</v>
      </c>
      <c r="I1752" s="2">
        <v>453.40161000000001</v>
      </c>
      <c r="J1752" s="3">
        <f t="shared" si="110"/>
        <v>0.37612217565791184</v>
      </c>
      <c r="K1752" s="2">
        <v>5450.1697400000003</v>
      </c>
      <c r="L1752" s="2">
        <v>7546.6764000000003</v>
      </c>
      <c r="M1752" s="3">
        <f t="shared" si="111"/>
        <v>0.38466814062932286</v>
      </c>
    </row>
    <row r="1753" spans="1:13" x14ac:dyDescent="0.2">
      <c r="A1753" s="1" t="s">
        <v>7</v>
      </c>
      <c r="B1753" s="1" t="s">
        <v>33</v>
      </c>
      <c r="C1753" s="2">
        <v>0</v>
      </c>
      <c r="D1753" s="2">
        <v>0</v>
      </c>
      <c r="E1753" s="3" t="str">
        <f t="shared" si="108"/>
        <v/>
      </c>
      <c r="F1753" s="2">
        <v>41.228250000000003</v>
      </c>
      <c r="G1753" s="2">
        <v>37.755560000000003</v>
      </c>
      <c r="H1753" s="3">
        <f t="shared" si="109"/>
        <v>-8.4230836865498815E-2</v>
      </c>
      <c r="I1753" s="2">
        <v>24.402930000000001</v>
      </c>
      <c r="J1753" s="3">
        <f t="shared" si="110"/>
        <v>0.54717322878851027</v>
      </c>
      <c r="K1753" s="2">
        <v>507.82190000000003</v>
      </c>
      <c r="L1753" s="2">
        <v>395.89371</v>
      </c>
      <c r="M1753" s="3">
        <f t="shared" si="111"/>
        <v>-0.22040835576409767</v>
      </c>
    </row>
    <row r="1754" spans="1:13" x14ac:dyDescent="0.2">
      <c r="A1754" s="1" t="s">
        <v>6</v>
      </c>
      <c r="B1754" s="1" t="s">
        <v>33</v>
      </c>
      <c r="C1754" s="2">
        <v>0</v>
      </c>
      <c r="D1754" s="2">
        <v>0</v>
      </c>
      <c r="E1754" s="3" t="str">
        <f t="shared" si="108"/>
        <v/>
      </c>
      <c r="F1754" s="2">
        <v>191.37956</v>
      </c>
      <c r="G1754" s="2">
        <v>343.35048</v>
      </c>
      <c r="H1754" s="3">
        <f t="shared" si="109"/>
        <v>0.79408124880211872</v>
      </c>
      <c r="I1754" s="2">
        <v>248.68795</v>
      </c>
      <c r="J1754" s="3">
        <f t="shared" si="110"/>
        <v>0.38064783597275231</v>
      </c>
      <c r="K1754" s="2">
        <v>2614.5843399999999</v>
      </c>
      <c r="L1754" s="2">
        <v>2705.2809499999998</v>
      </c>
      <c r="M1754" s="3">
        <f t="shared" si="111"/>
        <v>3.4688729911080296E-2</v>
      </c>
    </row>
    <row r="1755" spans="1:13" x14ac:dyDescent="0.2">
      <c r="A1755" s="1" t="s">
        <v>5</v>
      </c>
      <c r="B1755" s="1" t="s">
        <v>33</v>
      </c>
      <c r="C1755" s="2">
        <v>7.1018499999999998</v>
      </c>
      <c r="D1755" s="2">
        <v>0</v>
      </c>
      <c r="E1755" s="3">
        <f t="shared" si="108"/>
        <v>-1</v>
      </c>
      <c r="F1755" s="2">
        <v>111.13471</v>
      </c>
      <c r="G1755" s="2">
        <v>0.24199999999999999</v>
      </c>
      <c r="H1755" s="3">
        <f t="shared" si="109"/>
        <v>-0.99782246248719231</v>
      </c>
      <c r="I1755" s="2">
        <v>3.0599999999999999E-2</v>
      </c>
      <c r="J1755" s="3">
        <f t="shared" si="110"/>
        <v>6.9084967320261441</v>
      </c>
      <c r="K1755" s="2">
        <v>248.59708000000001</v>
      </c>
      <c r="L1755" s="2">
        <v>250.19431</v>
      </c>
      <c r="M1755" s="3">
        <f t="shared" si="111"/>
        <v>6.4249749031646264E-3</v>
      </c>
    </row>
    <row r="1756" spans="1:13" x14ac:dyDescent="0.2">
      <c r="A1756" s="1" t="s">
        <v>4</v>
      </c>
      <c r="B1756" s="1" t="s">
        <v>33</v>
      </c>
      <c r="C1756" s="2">
        <v>0</v>
      </c>
      <c r="D1756" s="2">
        <v>0</v>
      </c>
      <c r="E1756" s="3" t="str">
        <f t="shared" si="108"/>
        <v/>
      </c>
      <c r="F1756" s="2">
        <v>1834.33087</v>
      </c>
      <c r="G1756" s="2">
        <v>2970.9935799999998</v>
      </c>
      <c r="H1756" s="3">
        <f t="shared" si="109"/>
        <v>0.6196606776835194</v>
      </c>
      <c r="I1756" s="2">
        <v>3458.8849399999999</v>
      </c>
      <c r="J1756" s="3">
        <f t="shared" si="110"/>
        <v>-0.14105452146089603</v>
      </c>
      <c r="K1756" s="2">
        <v>20439.900890000001</v>
      </c>
      <c r="L1756" s="2">
        <v>27646.180230000002</v>
      </c>
      <c r="M1756" s="3">
        <f t="shared" si="111"/>
        <v>0.35255940715082401</v>
      </c>
    </row>
    <row r="1757" spans="1:13" x14ac:dyDescent="0.2">
      <c r="A1757" s="1" t="s">
        <v>24</v>
      </c>
      <c r="B1757" s="1" t="s">
        <v>33</v>
      </c>
      <c r="C1757" s="2">
        <v>0</v>
      </c>
      <c r="D1757" s="2">
        <v>0</v>
      </c>
      <c r="E1757" s="3" t="str">
        <f t="shared" si="108"/>
        <v/>
      </c>
      <c r="F1757" s="2">
        <v>296.74950000000001</v>
      </c>
      <c r="G1757" s="2">
        <v>374.51573999999999</v>
      </c>
      <c r="H1757" s="3">
        <f t="shared" si="109"/>
        <v>0.26206022251090566</v>
      </c>
      <c r="I1757" s="2">
        <v>293.24952000000002</v>
      </c>
      <c r="J1757" s="3">
        <f t="shared" si="110"/>
        <v>0.27712311344959728</v>
      </c>
      <c r="K1757" s="2">
        <v>3791.79052</v>
      </c>
      <c r="L1757" s="2">
        <v>3517.1146800000001</v>
      </c>
      <c r="M1757" s="3">
        <f t="shared" si="111"/>
        <v>-7.2439613568103911E-2</v>
      </c>
    </row>
    <row r="1758" spans="1:13" x14ac:dyDescent="0.2">
      <c r="A1758" s="1" t="s">
        <v>3</v>
      </c>
      <c r="B1758" s="1" t="s">
        <v>33</v>
      </c>
      <c r="C1758" s="2">
        <v>0</v>
      </c>
      <c r="D1758" s="2">
        <v>0</v>
      </c>
      <c r="E1758" s="3" t="str">
        <f t="shared" si="108"/>
        <v/>
      </c>
      <c r="F1758" s="2">
        <v>461.29253</v>
      </c>
      <c r="G1758" s="2">
        <v>3677.06513</v>
      </c>
      <c r="H1758" s="3">
        <f t="shared" si="109"/>
        <v>6.9712219272226239</v>
      </c>
      <c r="I1758" s="2">
        <v>790.96930999999995</v>
      </c>
      <c r="J1758" s="3">
        <f t="shared" si="110"/>
        <v>3.6488088520147519</v>
      </c>
      <c r="K1758" s="2">
        <v>21864.81481</v>
      </c>
      <c r="L1758" s="2">
        <v>14196.20182</v>
      </c>
      <c r="M1758" s="3">
        <f t="shared" si="111"/>
        <v>-0.35072846747792785</v>
      </c>
    </row>
    <row r="1759" spans="1:13" x14ac:dyDescent="0.2">
      <c r="A1759" s="1" t="s">
        <v>27</v>
      </c>
      <c r="B1759" s="1" t="s">
        <v>33</v>
      </c>
      <c r="C1759" s="2">
        <v>0</v>
      </c>
      <c r="D1759" s="2">
        <v>0</v>
      </c>
      <c r="E1759" s="3" t="str">
        <f t="shared" si="108"/>
        <v/>
      </c>
      <c r="F1759" s="2">
        <v>0</v>
      </c>
      <c r="G1759" s="2">
        <v>0</v>
      </c>
      <c r="H1759" s="3" t="str">
        <f t="shared" si="109"/>
        <v/>
      </c>
      <c r="I1759" s="2">
        <v>0</v>
      </c>
      <c r="J1759" s="3" t="str">
        <f t="shared" si="110"/>
        <v/>
      </c>
      <c r="K1759" s="2">
        <v>20.890709999999999</v>
      </c>
      <c r="L1759" s="2">
        <v>205.16272000000001</v>
      </c>
      <c r="M1759" s="3">
        <f t="shared" si="111"/>
        <v>8.8207633919574793</v>
      </c>
    </row>
    <row r="1760" spans="1:13" x14ac:dyDescent="0.2">
      <c r="A1760" s="1" t="s">
        <v>2</v>
      </c>
      <c r="B1760" s="1" t="s">
        <v>33</v>
      </c>
      <c r="C1760" s="2">
        <v>0</v>
      </c>
      <c r="D1760" s="2">
        <v>0</v>
      </c>
      <c r="E1760" s="3" t="str">
        <f t="shared" si="108"/>
        <v/>
      </c>
      <c r="F1760" s="2">
        <v>10.65448</v>
      </c>
      <c r="G1760" s="2">
        <v>24.171600000000002</v>
      </c>
      <c r="H1760" s="3">
        <f t="shared" si="109"/>
        <v>1.2686794662902368</v>
      </c>
      <c r="I1760" s="2">
        <v>42.800730000000001</v>
      </c>
      <c r="J1760" s="3">
        <f t="shared" si="110"/>
        <v>-0.4352526230276913</v>
      </c>
      <c r="K1760" s="2">
        <v>506.77467000000001</v>
      </c>
      <c r="L1760" s="2">
        <v>597.53980999999999</v>
      </c>
      <c r="M1760" s="3">
        <f t="shared" si="111"/>
        <v>0.17910354517126903</v>
      </c>
    </row>
    <row r="1761" spans="1:13" x14ac:dyDescent="0.2">
      <c r="A1761" s="1" t="s">
        <v>34</v>
      </c>
      <c r="B1761" s="1" t="s">
        <v>33</v>
      </c>
      <c r="C1761" s="2">
        <v>151.19999999999999</v>
      </c>
      <c r="D1761" s="2">
        <v>0</v>
      </c>
      <c r="E1761" s="3">
        <f t="shared" si="108"/>
        <v>-1</v>
      </c>
      <c r="F1761" s="2">
        <v>551.76800000000003</v>
      </c>
      <c r="G1761" s="2">
        <v>722.23199999999997</v>
      </c>
      <c r="H1761" s="3">
        <f t="shared" si="109"/>
        <v>0.30894143915558692</v>
      </c>
      <c r="I1761" s="2">
        <v>1210.8041800000001</v>
      </c>
      <c r="J1761" s="3">
        <f t="shared" si="110"/>
        <v>-0.40351048342102691</v>
      </c>
      <c r="K1761" s="2">
        <v>3700.2370000000001</v>
      </c>
      <c r="L1761" s="2">
        <v>8249.2524799999992</v>
      </c>
      <c r="M1761" s="3">
        <f t="shared" si="111"/>
        <v>1.2293848961566511</v>
      </c>
    </row>
    <row r="1762" spans="1:13" x14ac:dyDescent="0.2">
      <c r="A1762" s="1" t="s">
        <v>26</v>
      </c>
      <c r="B1762" s="1" t="s">
        <v>33</v>
      </c>
      <c r="C1762" s="2">
        <v>459.90865000000002</v>
      </c>
      <c r="D1762" s="2">
        <v>109.7826</v>
      </c>
      <c r="E1762" s="3">
        <f t="shared" si="108"/>
        <v>-0.76129477016794533</v>
      </c>
      <c r="F1762" s="2">
        <v>41908.558420000001</v>
      </c>
      <c r="G1762" s="2">
        <v>44571.008609999997</v>
      </c>
      <c r="H1762" s="3">
        <f t="shared" si="109"/>
        <v>6.3529987438780466E-2</v>
      </c>
      <c r="I1762" s="2">
        <v>40084.172700000003</v>
      </c>
      <c r="J1762" s="3">
        <f t="shared" si="110"/>
        <v>0.11193535023363466</v>
      </c>
      <c r="K1762" s="2">
        <v>192208.85423999999</v>
      </c>
      <c r="L1762" s="2">
        <v>261655.54232000001</v>
      </c>
      <c r="M1762" s="3">
        <f t="shared" si="111"/>
        <v>0.36130847538004662</v>
      </c>
    </row>
    <row r="1763" spans="1:13" x14ac:dyDescent="0.2">
      <c r="A1763" s="1" t="s">
        <v>30</v>
      </c>
      <c r="B1763" s="1" t="s">
        <v>33</v>
      </c>
      <c r="C1763" s="2">
        <v>0</v>
      </c>
      <c r="D1763" s="2">
        <v>0</v>
      </c>
      <c r="E1763" s="3" t="str">
        <f t="shared" si="108"/>
        <v/>
      </c>
      <c r="F1763" s="2">
        <v>18.701530000000002</v>
      </c>
      <c r="G1763" s="2">
        <v>23.49156</v>
      </c>
      <c r="H1763" s="3">
        <f t="shared" si="109"/>
        <v>0.25613038077633199</v>
      </c>
      <c r="I1763" s="2">
        <v>12.54124</v>
      </c>
      <c r="J1763" s="3">
        <f t="shared" si="110"/>
        <v>0.87314492027901536</v>
      </c>
      <c r="K1763" s="2">
        <v>220.60705999999999</v>
      </c>
      <c r="L1763" s="2">
        <v>210.83374000000001</v>
      </c>
      <c r="M1763" s="3">
        <f t="shared" si="111"/>
        <v>-4.4301936665127495E-2</v>
      </c>
    </row>
    <row r="1764" spans="1:13" x14ac:dyDescent="0.2">
      <c r="A1764" s="6" t="s">
        <v>0</v>
      </c>
      <c r="B1764" s="6" t="s">
        <v>33</v>
      </c>
      <c r="C1764" s="5">
        <v>668.34649999999999</v>
      </c>
      <c r="D1764" s="5">
        <v>109.7826</v>
      </c>
      <c r="E1764" s="4">
        <f t="shared" si="108"/>
        <v>-0.83573999414974121</v>
      </c>
      <c r="F1764" s="5">
        <v>164500.13368999999</v>
      </c>
      <c r="G1764" s="5">
        <v>129257.22086</v>
      </c>
      <c r="H1764" s="4">
        <f t="shared" si="109"/>
        <v>-0.21424245706945833</v>
      </c>
      <c r="I1764" s="5">
        <v>129927.72158</v>
      </c>
      <c r="J1764" s="4">
        <f t="shared" si="110"/>
        <v>-5.1605670587177022E-3</v>
      </c>
      <c r="K1764" s="5">
        <v>1337512.9975399999</v>
      </c>
      <c r="L1764" s="5">
        <v>1196058.8215900001</v>
      </c>
      <c r="M1764" s="4">
        <f t="shared" si="111"/>
        <v>-0.10575910380696651</v>
      </c>
    </row>
    <row r="1765" spans="1:13" x14ac:dyDescent="0.2">
      <c r="A1765" s="1" t="s">
        <v>22</v>
      </c>
      <c r="B1765" s="1" t="s">
        <v>32</v>
      </c>
      <c r="C1765" s="2">
        <v>0</v>
      </c>
      <c r="D1765" s="2">
        <v>0</v>
      </c>
      <c r="E1765" s="3" t="str">
        <f t="shared" si="108"/>
        <v/>
      </c>
      <c r="F1765" s="2">
        <v>0</v>
      </c>
      <c r="G1765" s="2">
        <v>0</v>
      </c>
      <c r="H1765" s="3" t="str">
        <f t="shared" si="109"/>
        <v/>
      </c>
      <c r="I1765" s="2">
        <v>0</v>
      </c>
      <c r="J1765" s="3" t="str">
        <f t="shared" si="110"/>
        <v/>
      </c>
      <c r="K1765" s="2">
        <v>0</v>
      </c>
      <c r="L1765" s="2">
        <v>5.6329799999999999</v>
      </c>
      <c r="M1765" s="3" t="str">
        <f t="shared" si="111"/>
        <v/>
      </c>
    </row>
    <row r="1766" spans="1:13" x14ac:dyDescent="0.2">
      <c r="A1766" s="1" t="s">
        <v>21</v>
      </c>
      <c r="B1766" s="1" t="s">
        <v>32</v>
      </c>
      <c r="C1766" s="2">
        <v>0</v>
      </c>
      <c r="D1766" s="2">
        <v>0</v>
      </c>
      <c r="E1766" s="3" t="str">
        <f t="shared" si="108"/>
        <v/>
      </c>
      <c r="F1766" s="2">
        <v>0</v>
      </c>
      <c r="G1766" s="2">
        <v>0</v>
      </c>
      <c r="H1766" s="3" t="str">
        <f t="shared" si="109"/>
        <v/>
      </c>
      <c r="I1766" s="2">
        <v>0</v>
      </c>
      <c r="J1766" s="3" t="str">
        <f t="shared" si="110"/>
        <v/>
      </c>
      <c r="K1766" s="2">
        <v>0</v>
      </c>
      <c r="L1766" s="2">
        <v>1.24709</v>
      </c>
      <c r="M1766" s="3" t="str">
        <f t="shared" si="111"/>
        <v/>
      </c>
    </row>
    <row r="1767" spans="1:13" x14ac:dyDescent="0.2">
      <c r="A1767" s="1" t="s">
        <v>20</v>
      </c>
      <c r="B1767" s="1" t="s">
        <v>32</v>
      </c>
      <c r="C1767" s="2">
        <v>0</v>
      </c>
      <c r="D1767" s="2">
        <v>0</v>
      </c>
      <c r="E1767" s="3" t="str">
        <f t="shared" si="108"/>
        <v/>
      </c>
      <c r="F1767" s="2">
        <v>0</v>
      </c>
      <c r="G1767" s="2">
        <v>0</v>
      </c>
      <c r="H1767" s="3" t="str">
        <f t="shared" si="109"/>
        <v/>
      </c>
      <c r="I1767" s="2">
        <v>0</v>
      </c>
      <c r="J1767" s="3" t="str">
        <f t="shared" si="110"/>
        <v/>
      </c>
      <c r="K1767" s="2">
        <v>0</v>
      </c>
      <c r="L1767" s="2">
        <v>57.053959999999996</v>
      </c>
      <c r="M1767" s="3" t="str">
        <f t="shared" si="111"/>
        <v/>
      </c>
    </row>
    <row r="1768" spans="1:13" x14ac:dyDescent="0.2">
      <c r="A1768" s="1" t="s">
        <v>17</v>
      </c>
      <c r="B1768" s="1" t="s">
        <v>32</v>
      </c>
      <c r="C1768" s="2">
        <v>0</v>
      </c>
      <c r="D1768" s="2">
        <v>0</v>
      </c>
      <c r="E1768" s="3" t="str">
        <f t="shared" si="108"/>
        <v/>
      </c>
      <c r="F1768" s="2">
        <v>0</v>
      </c>
      <c r="G1768" s="2">
        <v>0</v>
      </c>
      <c r="H1768" s="3" t="str">
        <f t="shared" si="109"/>
        <v/>
      </c>
      <c r="I1768" s="2">
        <v>0</v>
      </c>
      <c r="J1768" s="3" t="str">
        <f t="shared" si="110"/>
        <v/>
      </c>
      <c r="K1768" s="2">
        <v>0</v>
      </c>
      <c r="L1768" s="2">
        <v>26.99024</v>
      </c>
      <c r="M1768" s="3" t="str">
        <f t="shared" si="111"/>
        <v/>
      </c>
    </row>
    <row r="1769" spans="1:13" x14ac:dyDescent="0.2">
      <c r="A1769" s="1" t="s">
        <v>14</v>
      </c>
      <c r="B1769" s="1" t="s">
        <v>32</v>
      </c>
      <c r="C1769" s="2">
        <v>0</v>
      </c>
      <c r="D1769" s="2">
        <v>0</v>
      </c>
      <c r="E1769" s="3" t="str">
        <f t="shared" si="108"/>
        <v/>
      </c>
      <c r="F1769" s="2">
        <v>0</v>
      </c>
      <c r="G1769" s="2">
        <v>0</v>
      </c>
      <c r="H1769" s="3" t="str">
        <f t="shared" si="109"/>
        <v/>
      </c>
      <c r="I1769" s="2">
        <v>0</v>
      </c>
      <c r="J1769" s="3" t="str">
        <f t="shared" si="110"/>
        <v/>
      </c>
      <c r="K1769" s="2">
        <v>0.19683</v>
      </c>
      <c r="L1769" s="2">
        <v>6.2233499999999999</v>
      </c>
      <c r="M1769" s="3">
        <f t="shared" si="111"/>
        <v>30.617893613778385</v>
      </c>
    </row>
    <row r="1770" spans="1:13" x14ac:dyDescent="0.2">
      <c r="A1770" s="1" t="s">
        <v>13</v>
      </c>
      <c r="B1770" s="1" t="s">
        <v>32</v>
      </c>
      <c r="C1770" s="2">
        <v>0</v>
      </c>
      <c r="D1770" s="2">
        <v>0</v>
      </c>
      <c r="E1770" s="3" t="str">
        <f t="shared" si="108"/>
        <v/>
      </c>
      <c r="F1770" s="2">
        <v>0</v>
      </c>
      <c r="G1770" s="2">
        <v>0</v>
      </c>
      <c r="H1770" s="3" t="str">
        <f t="shared" si="109"/>
        <v/>
      </c>
      <c r="I1770" s="2">
        <v>0</v>
      </c>
      <c r="J1770" s="3" t="str">
        <f t="shared" si="110"/>
        <v/>
      </c>
      <c r="K1770" s="2">
        <v>28.381689999999999</v>
      </c>
      <c r="L1770" s="2">
        <v>7.3747400000000001</v>
      </c>
      <c r="M1770" s="3">
        <f t="shared" si="111"/>
        <v>-0.7401585317858097</v>
      </c>
    </row>
    <row r="1771" spans="1:13" x14ac:dyDescent="0.2">
      <c r="A1771" s="1" t="s">
        <v>12</v>
      </c>
      <c r="B1771" s="1" t="s">
        <v>32</v>
      </c>
      <c r="C1771" s="2">
        <v>0</v>
      </c>
      <c r="D1771" s="2">
        <v>0</v>
      </c>
      <c r="E1771" s="3" t="str">
        <f t="shared" si="108"/>
        <v/>
      </c>
      <c r="F1771" s="2">
        <v>0</v>
      </c>
      <c r="G1771" s="2">
        <v>40.247999999999998</v>
      </c>
      <c r="H1771" s="3" t="str">
        <f t="shared" si="109"/>
        <v/>
      </c>
      <c r="I1771" s="2">
        <v>86.268000000000001</v>
      </c>
      <c r="J1771" s="3">
        <f t="shared" si="110"/>
        <v>-0.53345388788426762</v>
      </c>
      <c r="K1771" s="2">
        <v>0</v>
      </c>
      <c r="L1771" s="2">
        <v>126.51600000000001</v>
      </c>
      <c r="M1771" s="3" t="str">
        <f t="shared" si="111"/>
        <v/>
      </c>
    </row>
    <row r="1772" spans="1:13" x14ac:dyDescent="0.2">
      <c r="A1772" s="1" t="s">
        <v>11</v>
      </c>
      <c r="B1772" s="1" t="s">
        <v>32</v>
      </c>
      <c r="C1772" s="2">
        <v>0</v>
      </c>
      <c r="D1772" s="2">
        <v>0</v>
      </c>
      <c r="E1772" s="3" t="str">
        <f t="shared" si="108"/>
        <v/>
      </c>
      <c r="F1772" s="2">
        <v>0</v>
      </c>
      <c r="G1772" s="2">
        <v>0</v>
      </c>
      <c r="H1772" s="3" t="str">
        <f t="shared" si="109"/>
        <v/>
      </c>
      <c r="I1772" s="2">
        <v>0</v>
      </c>
      <c r="J1772" s="3" t="str">
        <f t="shared" si="110"/>
        <v/>
      </c>
      <c r="K1772" s="2">
        <v>0</v>
      </c>
      <c r="L1772" s="2">
        <v>6.758</v>
      </c>
      <c r="M1772" s="3" t="str">
        <f t="shared" si="111"/>
        <v/>
      </c>
    </row>
    <row r="1773" spans="1:13" x14ac:dyDescent="0.2">
      <c r="A1773" s="1" t="s">
        <v>10</v>
      </c>
      <c r="B1773" s="1" t="s">
        <v>32</v>
      </c>
      <c r="C1773" s="2">
        <v>0</v>
      </c>
      <c r="D1773" s="2">
        <v>0</v>
      </c>
      <c r="E1773" s="3" t="str">
        <f t="shared" si="108"/>
        <v/>
      </c>
      <c r="F1773" s="2">
        <v>0</v>
      </c>
      <c r="G1773" s="2">
        <v>0</v>
      </c>
      <c r="H1773" s="3" t="str">
        <f t="shared" si="109"/>
        <v/>
      </c>
      <c r="I1773" s="2">
        <v>0</v>
      </c>
      <c r="J1773" s="3" t="str">
        <f t="shared" si="110"/>
        <v/>
      </c>
      <c r="K1773" s="2">
        <v>0</v>
      </c>
      <c r="L1773" s="2">
        <v>14.039099999999999</v>
      </c>
      <c r="M1773" s="3" t="str">
        <f t="shared" si="111"/>
        <v/>
      </c>
    </row>
    <row r="1774" spans="1:13" x14ac:dyDescent="0.2">
      <c r="A1774" s="1" t="s">
        <v>8</v>
      </c>
      <c r="B1774" s="1" t="s">
        <v>32</v>
      </c>
      <c r="C1774" s="2">
        <v>0</v>
      </c>
      <c r="D1774" s="2">
        <v>0</v>
      </c>
      <c r="E1774" s="3" t="str">
        <f t="shared" si="108"/>
        <v/>
      </c>
      <c r="F1774" s="2">
        <v>0</v>
      </c>
      <c r="G1774" s="2">
        <v>0</v>
      </c>
      <c r="H1774" s="3" t="str">
        <f t="shared" si="109"/>
        <v/>
      </c>
      <c r="I1774" s="2">
        <v>0</v>
      </c>
      <c r="J1774" s="3" t="str">
        <f t="shared" si="110"/>
        <v/>
      </c>
      <c r="K1774" s="2">
        <v>97.1721</v>
      </c>
      <c r="L1774" s="2">
        <v>150.47872000000001</v>
      </c>
      <c r="M1774" s="3">
        <f t="shared" si="111"/>
        <v>0.54857947908916249</v>
      </c>
    </row>
    <row r="1775" spans="1:13" x14ac:dyDescent="0.2">
      <c r="A1775" s="1" t="s">
        <v>7</v>
      </c>
      <c r="B1775" s="1" t="s">
        <v>32</v>
      </c>
      <c r="C1775" s="2">
        <v>0</v>
      </c>
      <c r="D1775" s="2">
        <v>0</v>
      </c>
      <c r="E1775" s="3" t="str">
        <f t="shared" si="108"/>
        <v/>
      </c>
      <c r="F1775" s="2">
        <v>0</v>
      </c>
      <c r="G1775" s="2">
        <v>0</v>
      </c>
      <c r="H1775" s="3" t="str">
        <f t="shared" si="109"/>
        <v/>
      </c>
      <c r="I1775" s="2">
        <v>15.542400000000001</v>
      </c>
      <c r="J1775" s="3">
        <f t="shared" si="110"/>
        <v>-1</v>
      </c>
      <c r="K1775" s="2">
        <v>4.5839400000000001</v>
      </c>
      <c r="L1775" s="2">
        <v>196.84262000000001</v>
      </c>
      <c r="M1775" s="3">
        <f t="shared" si="111"/>
        <v>41.941796794896966</v>
      </c>
    </row>
    <row r="1776" spans="1:13" x14ac:dyDescent="0.2">
      <c r="A1776" s="1" t="s">
        <v>6</v>
      </c>
      <c r="B1776" s="1" t="s">
        <v>32</v>
      </c>
      <c r="C1776" s="2">
        <v>0</v>
      </c>
      <c r="D1776" s="2">
        <v>0</v>
      </c>
      <c r="E1776" s="3" t="str">
        <f t="shared" si="108"/>
        <v/>
      </c>
      <c r="F1776" s="2">
        <v>0</v>
      </c>
      <c r="G1776" s="2">
        <v>0</v>
      </c>
      <c r="H1776" s="3" t="str">
        <f t="shared" si="109"/>
        <v/>
      </c>
      <c r="I1776" s="2">
        <v>0</v>
      </c>
      <c r="J1776" s="3" t="str">
        <f t="shared" si="110"/>
        <v/>
      </c>
      <c r="K1776" s="2">
        <v>0</v>
      </c>
      <c r="L1776" s="2">
        <v>2.6172599999999999</v>
      </c>
      <c r="M1776" s="3" t="str">
        <f t="shared" si="111"/>
        <v/>
      </c>
    </row>
    <row r="1777" spans="1:13" x14ac:dyDescent="0.2">
      <c r="A1777" s="1" t="s">
        <v>4</v>
      </c>
      <c r="B1777" s="1" t="s">
        <v>32</v>
      </c>
      <c r="C1777" s="2">
        <v>0</v>
      </c>
      <c r="D1777" s="2">
        <v>0</v>
      </c>
      <c r="E1777" s="3" t="str">
        <f t="shared" si="108"/>
        <v/>
      </c>
      <c r="F1777" s="2">
        <v>0</v>
      </c>
      <c r="G1777" s="2">
        <v>0</v>
      </c>
      <c r="H1777" s="3" t="str">
        <f t="shared" si="109"/>
        <v/>
      </c>
      <c r="I1777" s="2">
        <v>0</v>
      </c>
      <c r="J1777" s="3" t="str">
        <f t="shared" si="110"/>
        <v/>
      </c>
      <c r="K1777" s="2">
        <v>0</v>
      </c>
      <c r="L1777" s="2">
        <v>12.33405</v>
      </c>
      <c r="M1777" s="3" t="str">
        <f t="shared" si="111"/>
        <v/>
      </c>
    </row>
    <row r="1778" spans="1:13" x14ac:dyDescent="0.2">
      <c r="A1778" s="1" t="s">
        <v>2</v>
      </c>
      <c r="B1778" s="1" t="s">
        <v>32</v>
      </c>
      <c r="C1778" s="2">
        <v>0</v>
      </c>
      <c r="D1778" s="2">
        <v>0</v>
      </c>
      <c r="E1778" s="3" t="str">
        <f t="shared" si="108"/>
        <v/>
      </c>
      <c r="F1778" s="2">
        <v>0</v>
      </c>
      <c r="G1778" s="2">
        <v>0</v>
      </c>
      <c r="H1778" s="3" t="str">
        <f t="shared" si="109"/>
        <v/>
      </c>
      <c r="I1778" s="2">
        <v>0</v>
      </c>
      <c r="J1778" s="3" t="str">
        <f t="shared" si="110"/>
        <v/>
      </c>
      <c r="K1778" s="2">
        <v>0.35765999999999998</v>
      </c>
      <c r="L1778" s="2">
        <v>0</v>
      </c>
      <c r="M1778" s="3">
        <f t="shared" si="111"/>
        <v>-1</v>
      </c>
    </row>
    <row r="1779" spans="1:13" x14ac:dyDescent="0.2">
      <c r="A1779" s="6" t="s">
        <v>0</v>
      </c>
      <c r="B1779" s="6" t="s">
        <v>32</v>
      </c>
      <c r="C1779" s="5">
        <v>0</v>
      </c>
      <c r="D1779" s="5">
        <v>0</v>
      </c>
      <c r="E1779" s="4" t="str">
        <f t="shared" si="108"/>
        <v/>
      </c>
      <c r="F1779" s="5">
        <v>0</v>
      </c>
      <c r="G1779" s="5">
        <v>40.247999999999998</v>
      </c>
      <c r="H1779" s="4" t="str">
        <f t="shared" si="109"/>
        <v/>
      </c>
      <c r="I1779" s="5">
        <v>101.8104</v>
      </c>
      <c r="J1779" s="4">
        <f t="shared" si="110"/>
        <v>-0.60467692887956437</v>
      </c>
      <c r="K1779" s="5">
        <v>130.69221999999999</v>
      </c>
      <c r="L1779" s="5">
        <v>614.10811000000001</v>
      </c>
      <c r="M1779" s="4">
        <f t="shared" si="111"/>
        <v>3.6988880439860923</v>
      </c>
    </row>
    <row r="1780" spans="1:13" x14ac:dyDescent="0.2">
      <c r="A1780" s="1" t="s">
        <v>22</v>
      </c>
      <c r="B1780" s="1" t="s">
        <v>31</v>
      </c>
      <c r="C1780" s="2">
        <v>0</v>
      </c>
      <c r="D1780" s="2">
        <v>0</v>
      </c>
      <c r="E1780" s="3" t="str">
        <f t="shared" si="108"/>
        <v/>
      </c>
      <c r="F1780" s="2">
        <v>0</v>
      </c>
      <c r="G1780" s="2">
        <v>8.9999999999999993E-3</v>
      </c>
      <c r="H1780" s="3" t="str">
        <f t="shared" si="109"/>
        <v/>
      </c>
      <c r="I1780" s="2">
        <v>0</v>
      </c>
      <c r="J1780" s="3" t="str">
        <f t="shared" si="110"/>
        <v/>
      </c>
      <c r="K1780" s="2">
        <v>19.534770000000002</v>
      </c>
      <c r="L1780" s="2">
        <v>42.983089999999997</v>
      </c>
      <c r="M1780" s="3">
        <f t="shared" si="111"/>
        <v>1.2003376543465829</v>
      </c>
    </row>
    <row r="1781" spans="1:13" x14ac:dyDescent="0.2">
      <c r="A1781" s="1" t="s">
        <v>21</v>
      </c>
      <c r="B1781" s="1" t="s">
        <v>31</v>
      </c>
      <c r="C1781" s="2">
        <v>0</v>
      </c>
      <c r="D1781" s="2">
        <v>0</v>
      </c>
      <c r="E1781" s="3" t="str">
        <f t="shared" si="108"/>
        <v/>
      </c>
      <c r="F1781" s="2">
        <v>1186.86725</v>
      </c>
      <c r="G1781" s="2">
        <v>1523.0468599999999</v>
      </c>
      <c r="H1781" s="3">
        <f t="shared" si="109"/>
        <v>0.28324954623189735</v>
      </c>
      <c r="I1781" s="2">
        <v>1534.93724</v>
      </c>
      <c r="J1781" s="3">
        <f t="shared" si="110"/>
        <v>-7.7464926188122174E-3</v>
      </c>
      <c r="K1781" s="2">
        <v>16945.820530000001</v>
      </c>
      <c r="L1781" s="2">
        <v>19166.905019999998</v>
      </c>
      <c r="M1781" s="3">
        <f t="shared" si="111"/>
        <v>0.13106975174603708</v>
      </c>
    </row>
    <row r="1782" spans="1:13" x14ac:dyDescent="0.2">
      <c r="A1782" s="1" t="s">
        <v>20</v>
      </c>
      <c r="B1782" s="1" t="s">
        <v>31</v>
      </c>
      <c r="C1782" s="2">
        <v>0</v>
      </c>
      <c r="D1782" s="2">
        <v>0</v>
      </c>
      <c r="E1782" s="3" t="str">
        <f t="shared" si="108"/>
        <v/>
      </c>
      <c r="F1782" s="2">
        <v>44.490870000000001</v>
      </c>
      <c r="G1782" s="2">
        <v>117.48663999999999</v>
      </c>
      <c r="H1782" s="3">
        <f t="shared" si="109"/>
        <v>1.6406910001984674</v>
      </c>
      <c r="I1782" s="2">
        <v>58.838979999999999</v>
      </c>
      <c r="J1782" s="3">
        <f t="shared" si="110"/>
        <v>0.99674841406156256</v>
      </c>
      <c r="K1782" s="2">
        <v>435.07673</v>
      </c>
      <c r="L1782" s="2">
        <v>983.86672999999996</v>
      </c>
      <c r="M1782" s="3">
        <f t="shared" si="111"/>
        <v>1.2613637139361602</v>
      </c>
    </row>
    <row r="1783" spans="1:13" x14ac:dyDescent="0.2">
      <c r="A1783" s="1" t="s">
        <v>19</v>
      </c>
      <c r="B1783" s="1" t="s">
        <v>31</v>
      </c>
      <c r="C1783" s="2">
        <v>0</v>
      </c>
      <c r="D1783" s="2">
        <v>0</v>
      </c>
      <c r="E1783" s="3" t="str">
        <f t="shared" si="108"/>
        <v/>
      </c>
      <c r="F1783" s="2">
        <v>1375.81881</v>
      </c>
      <c r="G1783" s="2">
        <v>1355.6662799999999</v>
      </c>
      <c r="H1783" s="3">
        <f t="shared" si="109"/>
        <v>-1.4647662797981464E-2</v>
      </c>
      <c r="I1783" s="2">
        <v>2319.6449299999999</v>
      </c>
      <c r="J1783" s="3">
        <f t="shared" si="110"/>
        <v>-0.41557164095799781</v>
      </c>
      <c r="K1783" s="2">
        <v>21574.420119999999</v>
      </c>
      <c r="L1783" s="2">
        <v>26654.3812</v>
      </c>
      <c r="M1783" s="3">
        <f t="shared" si="111"/>
        <v>0.23546223035170977</v>
      </c>
    </row>
    <row r="1784" spans="1:13" x14ac:dyDescent="0.2">
      <c r="A1784" s="1" t="s">
        <v>18</v>
      </c>
      <c r="B1784" s="1" t="s">
        <v>31</v>
      </c>
      <c r="C1784" s="2">
        <v>0</v>
      </c>
      <c r="D1784" s="2">
        <v>0</v>
      </c>
      <c r="E1784" s="3" t="str">
        <f t="shared" si="108"/>
        <v/>
      </c>
      <c r="F1784" s="2">
        <v>0.50180999999999998</v>
      </c>
      <c r="G1784" s="2">
        <v>0</v>
      </c>
      <c r="H1784" s="3">
        <f t="shared" si="109"/>
        <v>-1</v>
      </c>
      <c r="I1784" s="2">
        <v>0</v>
      </c>
      <c r="J1784" s="3" t="str">
        <f t="shared" si="110"/>
        <v/>
      </c>
      <c r="K1784" s="2">
        <v>3.8660999999999999</v>
      </c>
      <c r="L1784" s="2">
        <v>2.8810799999999999</v>
      </c>
      <c r="M1784" s="3">
        <f t="shared" si="111"/>
        <v>-0.25478389074260888</v>
      </c>
    </row>
    <row r="1785" spans="1:13" x14ac:dyDescent="0.2">
      <c r="A1785" s="1" t="s">
        <v>17</v>
      </c>
      <c r="B1785" s="1" t="s">
        <v>31</v>
      </c>
      <c r="C1785" s="2">
        <v>0</v>
      </c>
      <c r="D1785" s="2">
        <v>0</v>
      </c>
      <c r="E1785" s="3" t="str">
        <f t="shared" si="108"/>
        <v/>
      </c>
      <c r="F1785" s="2">
        <v>1.82833</v>
      </c>
      <c r="G1785" s="2">
        <v>0.43</v>
      </c>
      <c r="H1785" s="3">
        <f t="shared" si="109"/>
        <v>-0.76481269792652307</v>
      </c>
      <c r="I1785" s="2">
        <v>7.8920000000000004E-2</v>
      </c>
      <c r="J1785" s="3">
        <f t="shared" si="110"/>
        <v>4.4485554992397365</v>
      </c>
      <c r="K1785" s="2">
        <v>16.88026</v>
      </c>
      <c r="L1785" s="2">
        <v>8.6018100000000004</v>
      </c>
      <c r="M1785" s="3">
        <f t="shared" si="111"/>
        <v>-0.49042194847709686</v>
      </c>
    </row>
    <row r="1786" spans="1:13" x14ac:dyDescent="0.2">
      <c r="A1786" s="1" t="s">
        <v>15</v>
      </c>
      <c r="B1786" s="1" t="s">
        <v>31</v>
      </c>
      <c r="C1786" s="2">
        <v>0</v>
      </c>
      <c r="D1786" s="2">
        <v>0</v>
      </c>
      <c r="E1786" s="3" t="str">
        <f t="shared" si="108"/>
        <v/>
      </c>
      <c r="F1786" s="2">
        <v>0</v>
      </c>
      <c r="G1786" s="2">
        <v>0</v>
      </c>
      <c r="H1786" s="3" t="str">
        <f t="shared" si="109"/>
        <v/>
      </c>
      <c r="I1786" s="2">
        <v>0</v>
      </c>
      <c r="J1786" s="3" t="str">
        <f t="shared" si="110"/>
        <v/>
      </c>
      <c r="K1786" s="2">
        <v>0</v>
      </c>
      <c r="L1786" s="2">
        <v>0.14349000000000001</v>
      </c>
      <c r="M1786" s="3" t="str">
        <f t="shared" si="111"/>
        <v/>
      </c>
    </row>
    <row r="1787" spans="1:13" x14ac:dyDescent="0.2">
      <c r="A1787" s="1" t="s">
        <v>14</v>
      </c>
      <c r="B1787" s="1" t="s">
        <v>31</v>
      </c>
      <c r="C1787" s="2">
        <v>0</v>
      </c>
      <c r="D1787" s="2">
        <v>0</v>
      </c>
      <c r="E1787" s="3" t="str">
        <f t="shared" si="108"/>
        <v/>
      </c>
      <c r="F1787" s="2">
        <v>5026.9439300000004</v>
      </c>
      <c r="G1787" s="2">
        <v>3931.7688199999998</v>
      </c>
      <c r="H1787" s="3">
        <f t="shared" si="109"/>
        <v>-0.21786101560913984</v>
      </c>
      <c r="I1787" s="2">
        <v>3683.1259700000001</v>
      </c>
      <c r="J1787" s="3">
        <f t="shared" si="110"/>
        <v>6.7508646737922895E-2</v>
      </c>
      <c r="K1787" s="2">
        <v>63866.717770000003</v>
      </c>
      <c r="L1787" s="2">
        <v>57149.548510000001</v>
      </c>
      <c r="M1787" s="3">
        <f t="shared" si="111"/>
        <v>-0.10517479987291978</v>
      </c>
    </row>
    <row r="1788" spans="1:13" x14ac:dyDescent="0.2">
      <c r="A1788" s="1" t="s">
        <v>13</v>
      </c>
      <c r="B1788" s="1" t="s">
        <v>31</v>
      </c>
      <c r="C1788" s="2">
        <v>0</v>
      </c>
      <c r="D1788" s="2">
        <v>0</v>
      </c>
      <c r="E1788" s="3" t="str">
        <f t="shared" si="108"/>
        <v/>
      </c>
      <c r="F1788" s="2">
        <v>8806.6829799999996</v>
      </c>
      <c r="G1788" s="2">
        <v>3377.33862</v>
      </c>
      <c r="H1788" s="3">
        <f t="shared" si="109"/>
        <v>-0.61650275958951339</v>
      </c>
      <c r="I1788" s="2">
        <v>2222.5597400000001</v>
      </c>
      <c r="J1788" s="3">
        <f t="shared" si="110"/>
        <v>0.51957158190942465</v>
      </c>
      <c r="K1788" s="2">
        <v>55296.125939999998</v>
      </c>
      <c r="L1788" s="2">
        <v>39095.230799999998</v>
      </c>
      <c r="M1788" s="3">
        <f t="shared" si="111"/>
        <v>-0.29298427086156198</v>
      </c>
    </row>
    <row r="1789" spans="1:13" x14ac:dyDescent="0.2">
      <c r="A1789" s="1" t="s">
        <v>12</v>
      </c>
      <c r="B1789" s="1" t="s">
        <v>31</v>
      </c>
      <c r="C1789" s="2">
        <v>0</v>
      </c>
      <c r="D1789" s="2">
        <v>0</v>
      </c>
      <c r="E1789" s="3" t="str">
        <f t="shared" si="108"/>
        <v/>
      </c>
      <c r="F1789" s="2">
        <v>0</v>
      </c>
      <c r="G1789" s="2">
        <v>0</v>
      </c>
      <c r="H1789" s="3" t="str">
        <f t="shared" si="109"/>
        <v/>
      </c>
      <c r="I1789" s="2">
        <v>0</v>
      </c>
      <c r="J1789" s="3" t="str">
        <f t="shared" si="110"/>
        <v/>
      </c>
      <c r="K1789" s="2">
        <v>1123.49217</v>
      </c>
      <c r="L1789" s="2">
        <v>11.137689999999999</v>
      </c>
      <c r="M1789" s="3">
        <f t="shared" si="111"/>
        <v>-0.99008654417235498</v>
      </c>
    </row>
    <row r="1790" spans="1:13" x14ac:dyDescent="0.2">
      <c r="A1790" s="1" t="s">
        <v>11</v>
      </c>
      <c r="B1790" s="1" t="s">
        <v>31</v>
      </c>
      <c r="C1790" s="2">
        <v>0</v>
      </c>
      <c r="D1790" s="2">
        <v>0</v>
      </c>
      <c r="E1790" s="3" t="str">
        <f t="shared" si="108"/>
        <v/>
      </c>
      <c r="F1790" s="2">
        <v>3.2446299999999999</v>
      </c>
      <c r="G1790" s="2">
        <v>0.51690999999999998</v>
      </c>
      <c r="H1790" s="3">
        <f t="shared" si="109"/>
        <v>-0.84068753602105639</v>
      </c>
      <c r="I1790" s="2">
        <v>36.036119999999997</v>
      </c>
      <c r="J1790" s="3">
        <f t="shared" si="110"/>
        <v>-0.98565578092203043</v>
      </c>
      <c r="K1790" s="2">
        <v>28.21105</v>
      </c>
      <c r="L1790" s="2">
        <v>104.80835</v>
      </c>
      <c r="M1790" s="3">
        <f t="shared" si="111"/>
        <v>2.7151523959583215</v>
      </c>
    </row>
    <row r="1791" spans="1:13" x14ac:dyDescent="0.2">
      <c r="A1791" s="1" t="s">
        <v>10</v>
      </c>
      <c r="B1791" s="1" t="s">
        <v>31</v>
      </c>
      <c r="C1791" s="2">
        <v>0</v>
      </c>
      <c r="D1791" s="2">
        <v>0</v>
      </c>
      <c r="E1791" s="3" t="str">
        <f t="shared" si="108"/>
        <v/>
      </c>
      <c r="F1791" s="2">
        <v>404.58215999999999</v>
      </c>
      <c r="G1791" s="2">
        <v>589.38300000000004</v>
      </c>
      <c r="H1791" s="3">
        <f t="shared" si="109"/>
        <v>0.4567696212803849</v>
      </c>
      <c r="I1791" s="2">
        <v>113.10691</v>
      </c>
      <c r="J1791" s="3">
        <f t="shared" si="110"/>
        <v>4.2108487447849123</v>
      </c>
      <c r="K1791" s="2">
        <v>6107.3471600000003</v>
      </c>
      <c r="L1791" s="2">
        <v>4557.0973999999997</v>
      </c>
      <c r="M1791" s="3">
        <f t="shared" si="111"/>
        <v>-0.25383357444511156</v>
      </c>
    </row>
    <row r="1792" spans="1:13" x14ac:dyDescent="0.2">
      <c r="A1792" s="1" t="s">
        <v>9</v>
      </c>
      <c r="B1792" s="1" t="s">
        <v>31</v>
      </c>
      <c r="C1792" s="2">
        <v>0</v>
      </c>
      <c r="D1792" s="2">
        <v>0</v>
      </c>
      <c r="E1792" s="3" t="str">
        <f t="shared" si="108"/>
        <v/>
      </c>
      <c r="F1792" s="2">
        <v>35.613</v>
      </c>
      <c r="G1792" s="2">
        <v>124.38912000000001</v>
      </c>
      <c r="H1792" s="3">
        <f t="shared" si="109"/>
        <v>2.4928009434756975</v>
      </c>
      <c r="I1792" s="2">
        <v>89.112129999999993</v>
      </c>
      <c r="J1792" s="3">
        <f t="shared" si="110"/>
        <v>0.39587192001807181</v>
      </c>
      <c r="K1792" s="2">
        <v>541.90544</v>
      </c>
      <c r="L1792" s="2">
        <v>898.28531999999996</v>
      </c>
      <c r="M1792" s="3">
        <f t="shared" si="111"/>
        <v>0.65764218938270846</v>
      </c>
    </row>
    <row r="1793" spans="1:13" x14ac:dyDescent="0.2">
      <c r="A1793" s="1" t="s">
        <v>8</v>
      </c>
      <c r="B1793" s="1" t="s">
        <v>31</v>
      </c>
      <c r="C1793" s="2">
        <v>0</v>
      </c>
      <c r="D1793" s="2">
        <v>0</v>
      </c>
      <c r="E1793" s="3" t="str">
        <f t="shared" si="108"/>
        <v/>
      </c>
      <c r="F1793" s="2">
        <v>194.66275999999999</v>
      </c>
      <c r="G1793" s="2">
        <v>183.67728</v>
      </c>
      <c r="H1793" s="3">
        <f t="shared" si="109"/>
        <v>-5.6433392807129557E-2</v>
      </c>
      <c r="I1793" s="2">
        <v>123.88191999999999</v>
      </c>
      <c r="J1793" s="3">
        <f t="shared" si="110"/>
        <v>0.48268028135179053</v>
      </c>
      <c r="K1793" s="2">
        <v>977.02008000000001</v>
      </c>
      <c r="L1793" s="2">
        <v>2060.6387</v>
      </c>
      <c r="M1793" s="3">
        <f t="shared" si="111"/>
        <v>1.1091057821452348</v>
      </c>
    </row>
    <row r="1794" spans="1:13" x14ac:dyDescent="0.2">
      <c r="A1794" s="1" t="s">
        <v>7</v>
      </c>
      <c r="B1794" s="1" t="s">
        <v>31</v>
      </c>
      <c r="C1794" s="2">
        <v>0</v>
      </c>
      <c r="D1794" s="2">
        <v>0</v>
      </c>
      <c r="E1794" s="3" t="str">
        <f t="shared" si="108"/>
        <v/>
      </c>
      <c r="F1794" s="2">
        <v>1495.1142600000001</v>
      </c>
      <c r="G1794" s="2">
        <v>992.41824999999994</v>
      </c>
      <c r="H1794" s="3">
        <f t="shared" si="109"/>
        <v>-0.33622581460764078</v>
      </c>
      <c r="I1794" s="2">
        <v>1070.1709000000001</v>
      </c>
      <c r="J1794" s="3">
        <f t="shared" si="110"/>
        <v>-7.2654423699990422E-2</v>
      </c>
      <c r="K1794" s="2">
        <v>11086.994290000001</v>
      </c>
      <c r="L1794" s="2">
        <v>11800.793890000001</v>
      </c>
      <c r="M1794" s="3">
        <f t="shared" si="111"/>
        <v>6.4381705386447052E-2</v>
      </c>
    </row>
    <row r="1795" spans="1:13" x14ac:dyDescent="0.2">
      <c r="A1795" s="1" t="s">
        <v>6</v>
      </c>
      <c r="B1795" s="1" t="s">
        <v>31</v>
      </c>
      <c r="C1795" s="2">
        <v>0</v>
      </c>
      <c r="D1795" s="2">
        <v>0</v>
      </c>
      <c r="E1795" s="3" t="str">
        <f t="shared" si="108"/>
        <v/>
      </c>
      <c r="F1795" s="2">
        <v>13.52364</v>
      </c>
      <c r="G1795" s="2">
        <v>31.601179999999999</v>
      </c>
      <c r="H1795" s="3">
        <f t="shared" si="109"/>
        <v>1.336736263313723</v>
      </c>
      <c r="I1795" s="2">
        <v>39.596409999999999</v>
      </c>
      <c r="J1795" s="3">
        <f t="shared" si="110"/>
        <v>-0.20191805267194674</v>
      </c>
      <c r="K1795" s="2">
        <v>715.20099000000005</v>
      </c>
      <c r="L1795" s="2">
        <v>516.50332000000003</v>
      </c>
      <c r="M1795" s="3">
        <f t="shared" si="111"/>
        <v>-0.27782074239019161</v>
      </c>
    </row>
    <row r="1796" spans="1:13" x14ac:dyDescent="0.2">
      <c r="A1796" s="1" t="s">
        <v>5</v>
      </c>
      <c r="B1796" s="1" t="s">
        <v>31</v>
      </c>
      <c r="C1796" s="2">
        <v>0</v>
      </c>
      <c r="D1796" s="2">
        <v>0</v>
      </c>
      <c r="E1796" s="3" t="str">
        <f t="shared" si="108"/>
        <v/>
      </c>
      <c r="F1796" s="2">
        <v>0</v>
      </c>
      <c r="G1796" s="2">
        <v>0</v>
      </c>
      <c r="H1796" s="3" t="str">
        <f t="shared" si="109"/>
        <v/>
      </c>
      <c r="I1796" s="2">
        <v>0</v>
      </c>
      <c r="J1796" s="3" t="str">
        <f t="shared" si="110"/>
        <v/>
      </c>
      <c r="K1796" s="2">
        <v>998.92795000000001</v>
      </c>
      <c r="L1796" s="2">
        <v>1529.5782999999999</v>
      </c>
      <c r="M1796" s="3">
        <f t="shared" si="111"/>
        <v>0.53121984423401103</v>
      </c>
    </row>
    <row r="1797" spans="1:13" x14ac:dyDescent="0.2">
      <c r="A1797" s="1" t="s">
        <v>4</v>
      </c>
      <c r="B1797" s="1" t="s">
        <v>31</v>
      </c>
      <c r="C1797" s="2">
        <v>0</v>
      </c>
      <c r="D1797" s="2">
        <v>0</v>
      </c>
      <c r="E1797" s="3" t="str">
        <f t="shared" ref="E1797:E1860" si="112">IF(C1797=0,"",(D1797/C1797-1))</f>
        <v/>
      </c>
      <c r="F1797" s="2">
        <v>0</v>
      </c>
      <c r="G1797" s="2">
        <v>0</v>
      </c>
      <c r="H1797" s="3" t="str">
        <f t="shared" ref="H1797:H1860" si="113">IF(F1797=0,"",(G1797/F1797-1))</f>
        <v/>
      </c>
      <c r="I1797" s="2">
        <v>0</v>
      </c>
      <c r="J1797" s="3" t="str">
        <f t="shared" ref="J1797:J1860" si="114">IF(I1797=0,"",(G1797/I1797-1))</f>
        <v/>
      </c>
      <c r="K1797" s="2">
        <v>0</v>
      </c>
      <c r="L1797" s="2">
        <v>1.03182</v>
      </c>
      <c r="M1797" s="3" t="str">
        <f t="shared" ref="M1797:M1860" si="115">IF(K1797=0,"",(L1797/K1797-1))</f>
        <v/>
      </c>
    </row>
    <row r="1798" spans="1:13" x14ac:dyDescent="0.2">
      <c r="A1798" s="1" t="s">
        <v>3</v>
      </c>
      <c r="B1798" s="1" t="s">
        <v>31</v>
      </c>
      <c r="C1798" s="2">
        <v>0</v>
      </c>
      <c r="D1798" s="2">
        <v>0</v>
      </c>
      <c r="E1798" s="3" t="str">
        <f t="shared" si="112"/>
        <v/>
      </c>
      <c r="F1798" s="2">
        <v>1246.8136500000001</v>
      </c>
      <c r="G1798" s="2">
        <v>1199.87779</v>
      </c>
      <c r="H1798" s="3">
        <f t="shared" si="113"/>
        <v>-3.7644647217328742E-2</v>
      </c>
      <c r="I1798" s="2">
        <v>1432.26298</v>
      </c>
      <c r="J1798" s="3">
        <f t="shared" si="114"/>
        <v>-0.16225036410561977</v>
      </c>
      <c r="K1798" s="2">
        <v>8504.2864000000009</v>
      </c>
      <c r="L1798" s="2">
        <v>13907.49633</v>
      </c>
      <c r="M1798" s="3">
        <f t="shared" si="115"/>
        <v>0.63535135999182701</v>
      </c>
    </row>
    <row r="1799" spans="1:13" x14ac:dyDescent="0.2">
      <c r="A1799" s="1" t="s">
        <v>27</v>
      </c>
      <c r="B1799" s="1" t="s">
        <v>31</v>
      </c>
      <c r="C1799" s="2">
        <v>0</v>
      </c>
      <c r="D1799" s="2">
        <v>0</v>
      </c>
      <c r="E1799" s="3" t="str">
        <f t="shared" si="112"/>
        <v/>
      </c>
      <c r="F1799" s="2">
        <v>45.372929999999997</v>
      </c>
      <c r="G1799" s="2">
        <v>11.699780000000001</v>
      </c>
      <c r="H1799" s="3">
        <f t="shared" si="113"/>
        <v>-0.74214184536903383</v>
      </c>
      <c r="I1799" s="2">
        <v>80.134590000000003</v>
      </c>
      <c r="J1799" s="3">
        <f t="shared" si="114"/>
        <v>-0.85399837947632851</v>
      </c>
      <c r="K1799" s="2">
        <v>744.21383000000003</v>
      </c>
      <c r="L1799" s="2">
        <v>665.36643000000004</v>
      </c>
      <c r="M1799" s="3">
        <f t="shared" si="115"/>
        <v>-0.10594723830918329</v>
      </c>
    </row>
    <row r="1800" spans="1:13" x14ac:dyDescent="0.2">
      <c r="A1800" s="1" t="s">
        <v>2</v>
      </c>
      <c r="B1800" s="1" t="s">
        <v>31</v>
      </c>
      <c r="C1800" s="2">
        <v>0</v>
      </c>
      <c r="D1800" s="2">
        <v>0</v>
      </c>
      <c r="E1800" s="3" t="str">
        <f t="shared" si="112"/>
        <v/>
      </c>
      <c r="F1800" s="2">
        <v>4273.0494600000002</v>
      </c>
      <c r="G1800" s="2">
        <v>7129.4936100000004</v>
      </c>
      <c r="H1800" s="3">
        <f t="shared" si="113"/>
        <v>0.66847907489467717</v>
      </c>
      <c r="I1800" s="2">
        <v>7109.4980400000004</v>
      </c>
      <c r="J1800" s="3">
        <f t="shared" si="114"/>
        <v>2.8125150168829549E-3</v>
      </c>
      <c r="K1800" s="2">
        <v>58559.807359999999</v>
      </c>
      <c r="L1800" s="2">
        <v>67879.907260000007</v>
      </c>
      <c r="M1800" s="3">
        <f t="shared" si="115"/>
        <v>0.15915523496694806</v>
      </c>
    </row>
    <row r="1801" spans="1:13" x14ac:dyDescent="0.2">
      <c r="A1801" s="1" t="s">
        <v>26</v>
      </c>
      <c r="B1801" s="1" t="s">
        <v>31</v>
      </c>
      <c r="C1801" s="2">
        <v>0</v>
      </c>
      <c r="D1801" s="2">
        <v>0</v>
      </c>
      <c r="E1801" s="3" t="str">
        <f t="shared" si="112"/>
        <v/>
      </c>
      <c r="F1801" s="2">
        <v>25.148</v>
      </c>
      <c r="G1801" s="2">
        <v>102.01509</v>
      </c>
      <c r="H1801" s="3">
        <f t="shared" si="113"/>
        <v>3.0565885955145538</v>
      </c>
      <c r="I1801" s="2">
        <v>163.96997999999999</v>
      </c>
      <c r="J1801" s="3">
        <f t="shared" si="114"/>
        <v>-0.3778428831911792</v>
      </c>
      <c r="K1801" s="2">
        <v>638.89503999999999</v>
      </c>
      <c r="L1801" s="2">
        <v>748.91233999999997</v>
      </c>
      <c r="M1801" s="3">
        <f t="shared" si="115"/>
        <v>0.17219933339911364</v>
      </c>
    </row>
    <row r="1802" spans="1:13" x14ac:dyDescent="0.2">
      <c r="A1802" s="1" t="s">
        <v>30</v>
      </c>
      <c r="B1802" s="1" t="s">
        <v>31</v>
      </c>
      <c r="C1802" s="2">
        <v>0</v>
      </c>
      <c r="D1802" s="2">
        <v>0</v>
      </c>
      <c r="E1802" s="3" t="str">
        <f t="shared" si="112"/>
        <v/>
      </c>
      <c r="F1802" s="2">
        <v>0</v>
      </c>
      <c r="G1802" s="2">
        <v>0</v>
      </c>
      <c r="H1802" s="3" t="str">
        <f t="shared" si="113"/>
        <v/>
      </c>
      <c r="I1802" s="2">
        <v>0</v>
      </c>
      <c r="J1802" s="3" t="str">
        <f t="shared" si="114"/>
        <v/>
      </c>
      <c r="K1802" s="2">
        <v>9.3116400000000006</v>
      </c>
      <c r="L1802" s="2">
        <v>0</v>
      </c>
      <c r="M1802" s="3">
        <f t="shared" si="115"/>
        <v>-1</v>
      </c>
    </row>
    <row r="1803" spans="1:13" x14ac:dyDescent="0.2">
      <c r="A1803" s="6" t="s">
        <v>0</v>
      </c>
      <c r="B1803" s="6" t="s">
        <v>31</v>
      </c>
      <c r="C1803" s="5">
        <v>0</v>
      </c>
      <c r="D1803" s="5">
        <v>0</v>
      </c>
      <c r="E1803" s="4" t="str">
        <f t="shared" si="112"/>
        <v/>
      </c>
      <c r="F1803" s="5">
        <v>24180.258470000001</v>
      </c>
      <c r="G1803" s="5">
        <v>20670.818230000001</v>
      </c>
      <c r="H1803" s="4">
        <f t="shared" si="113"/>
        <v>-0.14513658918717087</v>
      </c>
      <c r="I1803" s="5">
        <v>20076.955760000001</v>
      </c>
      <c r="J1803" s="4">
        <f t="shared" si="114"/>
        <v>2.9579308591353826E-2</v>
      </c>
      <c r="K1803" s="5">
        <v>248194.05562</v>
      </c>
      <c r="L1803" s="5">
        <v>247786.09888000001</v>
      </c>
      <c r="M1803" s="4">
        <f t="shared" si="115"/>
        <v>-1.6437006880801741E-3</v>
      </c>
    </row>
    <row r="1804" spans="1:13" x14ac:dyDescent="0.2">
      <c r="A1804" s="1" t="s">
        <v>22</v>
      </c>
      <c r="B1804" s="1" t="s">
        <v>29</v>
      </c>
      <c r="C1804" s="2">
        <v>0</v>
      </c>
      <c r="D1804" s="2">
        <v>0</v>
      </c>
      <c r="E1804" s="3" t="str">
        <f t="shared" si="112"/>
        <v/>
      </c>
      <c r="F1804" s="2">
        <v>385.77607</v>
      </c>
      <c r="G1804" s="2">
        <v>420.84563000000003</v>
      </c>
      <c r="H1804" s="3">
        <f t="shared" si="113"/>
        <v>9.0906519940441077E-2</v>
      </c>
      <c r="I1804" s="2">
        <v>548.29837999999995</v>
      </c>
      <c r="J1804" s="3">
        <f t="shared" si="114"/>
        <v>-0.23245144368290849</v>
      </c>
      <c r="K1804" s="2">
        <v>4103.6329299999998</v>
      </c>
      <c r="L1804" s="2">
        <v>5779.3454700000002</v>
      </c>
      <c r="M1804" s="3">
        <f t="shared" si="115"/>
        <v>0.40834854593098324</v>
      </c>
    </row>
    <row r="1805" spans="1:13" x14ac:dyDescent="0.2">
      <c r="A1805" s="1" t="s">
        <v>21</v>
      </c>
      <c r="B1805" s="1" t="s">
        <v>29</v>
      </c>
      <c r="C1805" s="2">
        <v>0</v>
      </c>
      <c r="D1805" s="2">
        <v>7.954E-2</v>
      </c>
      <c r="E1805" s="3" t="str">
        <f t="shared" si="112"/>
        <v/>
      </c>
      <c r="F1805" s="2">
        <v>202.57848999999999</v>
      </c>
      <c r="G1805" s="2">
        <v>178.21308999999999</v>
      </c>
      <c r="H1805" s="3">
        <f t="shared" si="113"/>
        <v>-0.12027634325835879</v>
      </c>
      <c r="I1805" s="2">
        <v>161.04581999999999</v>
      </c>
      <c r="J1805" s="3">
        <f t="shared" si="114"/>
        <v>0.10659866862735101</v>
      </c>
      <c r="K1805" s="2">
        <v>3127.0931500000002</v>
      </c>
      <c r="L1805" s="2">
        <v>3381.3913200000002</v>
      </c>
      <c r="M1805" s="3">
        <f t="shared" si="115"/>
        <v>8.1320944980484589E-2</v>
      </c>
    </row>
    <row r="1806" spans="1:13" x14ac:dyDescent="0.2">
      <c r="A1806" s="1" t="s">
        <v>20</v>
      </c>
      <c r="B1806" s="1" t="s">
        <v>29</v>
      </c>
      <c r="C1806" s="2">
        <v>0</v>
      </c>
      <c r="D1806" s="2">
        <v>5.3696400000000004</v>
      </c>
      <c r="E1806" s="3" t="str">
        <f t="shared" si="112"/>
        <v/>
      </c>
      <c r="F1806" s="2">
        <v>772.78589999999997</v>
      </c>
      <c r="G1806" s="2">
        <v>709.23820000000001</v>
      </c>
      <c r="H1806" s="3">
        <f t="shared" si="113"/>
        <v>-8.2231961012746213E-2</v>
      </c>
      <c r="I1806" s="2">
        <v>104.29109</v>
      </c>
      <c r="J1806" s="3">
        <f t="shared" si="114"/>
        <v>5.8005636914908072</v>
      </c>
      <c r="K1806" s="2">
        <v>4343.5867900000003</v>
      </c>
      <c r="L1806" s="2">
        <v>4517.68966</v>
      </c>
      <c r="M1806" s="3">
        <f t="shared" si="115"/>
        <v>4.0082742308920061E-2</v>
      </c>
    </row>
    <row r="1807" spans="1:13" x14ac:dyDescent="0.2">
      <c r="A1807" s="1" t="s">
        <v>19</v>
      </c>
      <c r="B1807" s="1" t="s">
        <v>29</v>
      </c>
      <c r="C1807" s="2">
        <v>0</v>
      </c>
      <c r="D1807" s="2">
        <v>3.06297</v>
      </c>
      <c r="E1807" s="3" t="str">
        <f t="shared" si="112"/>
        <v/>
      </c>
      <c r="F1807" s="2">
        <v>76.992099999999994</v>
      </c>
      <c r="G1807" s="2">
        <v>38.019849999999998</v>
      </c>
      <c r="H1807" s="3">
        <f t="shared" si="113"/>
        <v>-0.50618505015449633</v>
      </c>
      <c r="I1807" s="2">
        <v>58.102710000000002</v>
      </c>
      <c r="J1807" s="3">
        <f t="shared" si="114"/>
        <v>-0.34564411883714208</v>
      </c>
      <c r="K1807" s="2">
        <v>2127.7598200000002</v>
      </c>
      <c r="L1807" s="2">
        <v>1004.5785100000001</v>
      </c>
      <c r="M1807" s="3">
        <f t="shared" si="115"/>
        <v>-0.52787034487755302</v>
      </c>
    </row>
    <row r="1808" spans="1:13" x14ac:dyDescent="0.2">
      <c r="A1808" s="1" t="s">
        <v>18</v>
      </c>
      <c r="B1808" s="1" t="s">
        <v>29</v>
      </c>
      <c r="C1808" s="2">
        <v>0</v>
      </c>
      <c r="D1808" s="2">
        <v>2.4756800000000001</v>
      </c>
      <c r="E1808" s="3" t="str">
        <f t="shared" si="112"/>
        <v/>
      </c>
      <c r="F1808" s="2">
        <v>0</v>
      </c>
      <c r="G1808" s="2">
        <v>7.0256499999999997</v>
      </c>
      <c r="H1808" s="3" t="str">
        <f t="shared" si="113"/>
        <v/>
      </c>
      <c r="I1808" s="2">
        <v>0.96309</v>
      </c>
      <c r="J1808" s="3">
        <f t="shared" si="114"/>
        <v>6.2949049413865783</v>
      </c>
      <c r="K1808" s="2">
        <v>36.064450000000001</v>
      </c>
      <c r="L1808" s="2">
        <v>139.55653000000001</v>
      </c>
      <c r="M1808" s="3">
        <f t="shared" si="115"/>
        <v>2.8696425427255927</v>
      </c>
    </row>
    <row r="1809" spans="1:13" x14ac:dyDescent="0.2">
      <c r="A1809" s="1" t="s">
        <v>17</v>
      </c>
      <c r="B1809" s="1" t="s">
        <v>29</v>
      </c>
      <c r="C1809" s="2">
        <v>0</v>
      </c>
      <c r="D1809" s="2">
        <v>3.04223</v>
      </c>
      <c r="E1809" s="3" t="str">
        <f t="shared" si="112"/>
        <v/>
      </c>
      <c r="F1809" s="2">
        <v>129.88193000000001</v>
      </c>
      <c r="G1809" s="2">
        <v>82.558130000000006</v>
      </c>
      <c r="H1809" s="3">
        <f t="shared" si="113"/>
        <v>-0.364360153872059</v>
      </c>
      <c r="I1809" s="2">
        <v>27.624130000000001</v>
      </c>
      <c r="J1809" s="3">
        <f t="shared" si="114"/>
        <v>1.9886237141223995</v>
      </c>
      <c r="K1809" s="2">
        <v>1350.4568300000001</v>
      </c>
      <c r="L1809" s="2">
        <v>1257.91374</v>
      </c>
      <c r="M1809" s="3">
        <f t="shared" si="115"/>
        <v>-6.8527247923948931E-2</v>
      </c>
    </row>
    <row r="1810" spans="1:13" x14ac:dyDescent="0.2">
      <c r="A1810" s="1" t="s">
        <v>16</v>
      </c>
      <c r="B1810" s="1" t="s">
        <v>29</v>
      </c>
      <c r="C1810" s="2">
        <v>0</v>
      </c>
      <c r="D1810" s="2">
        <v>0</v>
      </c>
      <c r="E1810" s="3" t="str">
        <f t="shared" si="112"/>
        <v/>
      </c>
      <c r="F1810" s="2">
        <v>0</v>
      </c>
      <c r="G1810" s="2">
        <v>0</v>
      </c>
      <c r="H1810" s="3" t="str">
        <f t="shared" si="113"/>
        <v/>
      </c>
      <c r="I1810" s="2">
        <v>0</v>
      </c>
      <c r="J1810" s="3" t="str">
        <f t="shared" si="114"/>
        <v/>
      </c>
      <c r="K1810" s="2">
        <v>205.49005</v>
      </c>
      <c r="L1810" s="2">
        <v>0</v>
      </c>
      <c r="M1810" s="3">
        <f t="shared" si="115"/>
        <v>-1</v>
      </c>
    </row>
    <row r="1811" spans="1:13" x14ac:dyDescent="0.2">
      <c r="A1811" s="1" t="s">
        <v>15</v>
      </c>
      <c r="B1811" s="1" t="s">
        <v>29</v>
      </c>
      <c r="C1811" s="2">
        <v>0</v>
      </c>
      <c r="D1811" s="2">
        <v>0</v>
      </c>
      <c r="E1811" s="3" t="str">
        <f t="shared" si="112"/>
        <v/>
      </c>
      <c r="F1811" s="2">
        <v>0</v>
      </c>
      <c r="G1811" s="2">
        <v>0</v>
      </c>
      <c r="H1811" s="3" t="str">
        <f t="shared" si="113"/>
        <v/>
      </c>
      <c r="I1811" s="2">
        <v>0</v>
      </c>
      <c r="J1811" s="3" t="str">
        <f t="shared" si="114"/>
        <v/>
      </c>
      <c r="K1811" s="2">
        <v>0.44420999999999999</v>
      </c>
      <c r="L1811" s="2">
        <v>0</v>
      </c>
      <c r="M1811" s="3">
        <f t="shared" si="115"/>
        <v>-1</v>
      </c>
    </row>
    <row r="1812" spans="1:13" x14ac:dyDescent="0.2">
      <c r="A1812" s="1" t="s">
        <v>14</v>
      </c>
      <c r="B1812" s="1" t="s">
        <v>29</v>
      </c>
      <c r="C1812" s="2">
        <v>0</v>
      </c>
      <c r="D1812" s="2">
        <v>0</v>
      </c>
      <c r="E1812" s="3" t="str">
        <f t="shared" si="112"/>
        <v/>
      </c>
      <c r="F1812" s="2">
        <v>1.6099000000000001</v>
      </c>
      <c r="G1812" s="2">
        <v>0</v>
      </c>
      <c r="H1812" s="3">
        <f t="shared" si="113"/>
        <v>-1</v>
      </c>
      <c r="I1812" s="2">
        <v>15.813219999999999</v>
      </c>
      <c r="J1812" s="3">
        <f t="shared" si="114"/>
        <v>-1</v>
      </c>
      <c r="K1812" s="2">
        <v>74.913470000000004</v>
      </c>
      <c r="L1812" s="2">
        <v>149.13810000000001</v>
      </c>
      <c r="M1812" s="3">
        <f t="shared" si="115"/>
        <v>0.9908048579247497</v>
      </c>
    </row>
    <row r="1813" spans="1:13" x14ac:dyDescent="0.2">
      <c r="A1813" s="1" t="s">
        <v>13</v>
      </c>
      <c r="B1813" s="1" t="s">
        <v>29</v>
      </c>
      <c r="C1813" s="2">
        <v>0</v>
      </c>
      <c r="D1813" s="2">
        <v>0</v>
      </c>
      <c r="E1813" s="3" t="str">
        <f t="shared" si="112"/>
        <v/>
      </c>
      <c r="F1813" s="2">
        <v>118.36177000000001</v>
      </c>
      <c r="G1813" s="2">
        <v>44.323520000000002</v>
      </c>
      <c r="H1813" s="3">
        <f t="shared" si="113"/>
        <v>-0.6255250322802709</v>
      </c>
      <c r="I1813" s="2">
        <v>35.408940000000001</v>
      </c>
      <c r="J1813" s="3">
        <f t="shared" si="114"/>
        <v>0.25176071353731566</v>
      </c>
      <c r="K1813" s="2">
        <v>7253.6363000000001</v>
      </c>
      <c r="L1813" s="2">
        <v>8950.6722100000006</v>
      </c>
      <c r="M1813" s="3">
        <f t="shared" si="115"/>
        <v>0.23395657568328865</v>
      </c>
    </row>
    <row r="1814" spans="1:13" x14ac:dyDescent="0.2">
      <c r="A1814" s="1" t="s">
        <v>12</v>
      </c>
      <c r="B1814" s="1" t="s">
        <v>29</v>
      </c>
      <c r="C1814" s="2">
        <v>0</v>
      </c>
      <c r="D1814" s="2">
        <v>0</v>
      </c>
      <c r="E1814" s="3" t="str">
        <f t="shared" si="112"/>
        <v/>
      </c>
      <c r="F1814" s="2">
        <v>48.184609999999999</v>
      </c>
      <c r="G1814" s="2">
        <v>275.46800000000002</v>
      </c>
      <c r="H1814" s="3">
        <f t="shared" si="113"/>
        <v>4.7169291190693468</v>
      </c>
      <c r="I1814" s="2">
        <v>343.02458999999999</v>
      </c>
      <c r="J1814" s="3">
        <f t="shared" si="114"/>
        <v>-0.19694386924272678</v>
      </c>
      <c r="K1814" s="2">
        <v>437.21346</v>
      </c>
      <c r="L1814" s="2">
        <v>1273.3019300000001</v>
      </c>
      <c r="M1814" s="3">
        <f t="shared" si="115"/>
        <v>1.9123118258984984</v>
      </c>
    </row>
    <row r="1815" spans="1:13" x14ac:dyDescent="0.2">
      <c r="A1815" s="1" t="s">
        <v>11</v>
      </c>
      <c r="B1815" s="1" t="s">
        <v>29</v>
      </c>
      <c r="C1815" s="2">
        <v>0</v>
      </c>
      <c r="D1815" s="2">
        <v>0</v>
      </c>
      <c r="E1815" s="3" t="str">
        <f t="shared" si="112"/>
        <v/>
      </c>
      <c r="F1815" s="2">
        <v>99.848119999999994</v>
      </c>
      <c r="G1815" s="2">
        <v>183.05206000000001</v>
      </c>
      <c r="H1815" s="3">
        <f t="shared" si="113"/>
        <v>0.83330502366995018</v>
      </c>
      <c r="I1815" s="2">
        <v>53.23216</v>
      </c>
      <c r="J1815" s="3">
        <f t="shared" si="114"/>
        <v>2.4387494326737822</v>
      </c>
      <c r="K1815" s="2">
        <v>772.72393999999997</v>
      </c>
      <c r="L1815" s="2">
        <v>617.83324000000005</v>
      </c>
      <c r="M1815" s="3">
        <f t="shared" si="115"/>
        <v>-0.20044765275422927</v>
      </c>
    </row>
    <row r="1816" spans="1:13" x14ac:dyDescent="0.2">
      <c r="A1816" s="1" t="s">
        <v>10</v>
      </c>
      <c r="B1816" s="1" t="s">
        <v>29</v>
      </c>
      <c r="C1816" s="2">
        <v>0</v>
      </c>
      <c r="D1816" s="2">
        <v>0</v>
      </c>
      <c r="E1816" s="3" t="str">
        <f t="shared" si="112"/>
        <v/>
      </c>
      <c r="F1816" s="2">
        <v>761.02331000000004</v>
      </c>
      <c r="G1816" s="2">
        <v>318.40803</v>
      </c>
      <c r="H1816" s="3">
        <f t="shared" si="113"/>
        <v>-0.58160541757912787</v>
      </c>
      <c r="I1816" s="2">
        <v>390.06876999999997</v>
      </c>
      <c r="J1816" s="3">
        <f t="shared" si="114"/>
        <v>-0.18371309243752065</v>
      </c>
      <c r="K1816" s="2">
        <v>5494.8015299999997</v>
      </c>
      <c r="L1816" s="2">
        <v>16303.653770000001</v>
      </c>
      <c r="M1816" s="3">
        <f t="shared" si="115"/>
        <v>1.9671051230853105</v>
      </c>
    </row>
    <row r="1817" spans="1:13" x14ac:dyDescent="0.2">
      <c r="A1817" s="1" t="s">
        <v>28</v>
      </c>
      <c r="B1817" s="1" t="s">
        <v>29</v>
      </c>
      <c r="C1817" s="2">
        <v>0</v>
      </c>
      <c r="D1817" s="2">
        <v>0</v>
      </c>
      <c r="E1817" s="3" t="str">
        <f t="shared" si="112"/>
        <v/>
      </c>
      <c r="F1817" s="2">
        <v>0</v>
      </c>
      <c r="G1817" s="2">
        <v>0</v>
      </c>
      <c r="H1817" s="3" t="str">
        <f t="shared" si="113"/>
        <v/>
      </c>
      <c r="I1817" s="2">
        <v>2.9801700000000002</v>
      </c>
      <c r="J1817" s="3">
        <f t="shared" si="114"/>
        <v>-1</v>
      </c>
      <c r="K1817" s="2">
        <v>3.7650000000000001</v>
      </c>
      <c r="L1817" s="2">
        <v>3.9069799999999999</v>
      </c>
      <c r="M1817" s="3">
        <f t="shared" si="115"/>
        <v>3.7710491367861865E-2</v>
      </c>
    </row>
    <row r="1818" spans="1:13" x14ac:dyDescent="0.2">
      <c r="A1818" s="1" t="s">
        <v>9</v>
      </c>
      <c r="B1818" s="1" t="s">
        <v>29</v>
      </c>
      <c r="C1818" s="2">
        <v>0</v>
      </c>
      <c r="D1818" s="2">
        <v>0</v>
      </c>
      <c r="E1818" s="3" t="str">
        <f t="shared" si="112"/>
        <v/>
      </c>
      <c r="F1818" s="2">
        <v>3.6293600000000001</v>
      </c>
      <c r="G1818" s="2">
        <v>219.27735000000001</v>
      </c>
      <c r="H1818" s="3">
        <f t="shared" si="113"/>
        <v>59.417635616196797</v>
      </c>
      <c r="I1818" s="2">
        <v>2.2410899999999998</v>
      </c>
      <c r="J1818" s="3">
        <f t="shared" si="114"/>
        <v>96.844062487450316</v>
      </c>
      <c r="K1818" s="2">
        <v>505.19495000000001</v>
      </c>
      <c r="L1818" s="2">
        <v>422.14022</v>
      </c>
      <c r="M1818" s="3">
        <f t="shared" si="115"/>
        <v>-0.16440134645051385</v>
      </c>
    </row>
    <row r="1819" spans="1:13" x14ac:dyDescent="0.2">
      <c r="A1819" s="1" t="s">
        <v>8</v>
      </c>
      <c r="B1819" s="1" t="s">
        <v>29</v>
      </c>
      <c r="C1819" s="2">
        <v>0</v>
      </c>
      <c r="D1819" s="2">
        <v>9.5760799999999993</v>
      </c>
      <c r="E1819" s="3" t="str">
        <f t="shared" si="112"/>
        <v/>
      </c>
      <c r="F1819" s="2">
        <v>181.40358000000001</v>
      </c>
      <c r="G1819" s="2">
        <v>305.28424999999999</v>
      </c>
      <c r="H1819" s="3">
        <f t="shared" si="113"/>
        <v>0.68290091077585124</v>
      </c>
      <c r="I1819" s="2">
        <v>65.877859999999998</v>
      </c>
      <c r="J1819" s="3">
        <f t="shared" si="114"/>
        <v>3.6340948233594714</v>
      </c>
      <c r="K1819" s="2">
        <v>2619.3470400000001</v>
      </c>
      <c r="L1819" s="2">
        <v>2747.7408799999998</v>
      </c>
      <c r="M1819" s="3">
        <f t="shared" si="115"/>
        <v>4.9017498651114044E-2</v>
      </c>
    </row>
    <row r="1820" spans="1:13" x14ac:dyDescent="0.2">
      <c r="A1820" s="1" t="s">
        <v>7</v>
      </c>
      <c r="B1820" s="1" t="s">
        <v>29</v>
      </c>
      <c r="C1820" s="2">
        <v>0</v>
      </c>
      <c r="D1820" s="2">
        <v>0</v>
      </c>
      <c r="E1820" s="3" t="str">
        <f t="shared" si="112"/>
        <v/>
      </c>
      <c r="F1820" s="2">
        <v>4.8853</v>
      </c>
      <c r="G1820" s="2">
        <v>15.09267</v>
      </c>
      <c r="H1820" s="3">
        <f t="shared" si="113"/>
        <v>2.0894049495425051</v>
      </c>
      <c r="I1820" s="2">
        <v>16.214780000000001</v>
      </c>
      <c r="J1820" s="3">
        <f t="shared" si="114"/>
        <v>-6.9202912404608741E-2</v>
      </c>
      <c r="K1820" s="2">
        <v>89.064520000000002</v>
      </c>
      <c r="L1820" s="2">
        <v>244.80282</v>
      </c>
      <c r="M1820" s="3">
        <f t="shared" si="115"/>
        <v>1.7486009019079649</v>
      </c>
    </row>
    <row r="1821" spans="1:13" x14ac:dyDescent="0.2">
      <c r="A1821" s="1" t="s">
        <v>6</v>
      </c>
      <c r="B1821" s="1" t="s">
        <v>29</v>
      </c>
      <c r="C1821" s="2">
        <v>0</v>
      </c>
      <c r="D1821" s="2">
        <v>0.98094000000000003</v>
      </c>
      <c r="E1821" s="3" t="str">
        <f t="shared" si="112"/>
        <v/>
      </c>
      <c r="F1821" s="2">
        <v>198.54235</v>
      </c>
      <c r="G1821" s="2">
        <v>388.62351999999998</v>
      </c>
      <c r="H1821" s="3">
        <f t="shared" si="113"/>
        <v>0.95738350029603247</v>
      </c>
      <c r="I1821" s="2">
        <v>397.87954000000002</v>
      </c>
      <c r="J1821" s="3">
        <f t="shared" si="114"/>
        <v>-2.3263372627805978E-2</v>
      </c>
      <c r="K1821" s="2">
        <v>2836.7873800000002</v>
      </c>
      <c r="L1821" s="2">
        <v>3113.2811900000002</v>
      </c>
      <c r="M1821" s="3">
        <f t="shared" si="115"/>
        <v>9.7467230695308604E-2</v>
      </c>
    </row>
    <row r="1822" spans="1:13" x14ac:dyDescent="0.2">
      <c r="A1822" s="1" t="s">
        <v>5</v>
      </c>
      <c r="B1822" s="1" t="s">
        <v>29</v>
      </c>
      <c r="C1822" s="2">
        <v>0</v>
      </c>
      <c r="D1822" s="2">
        <v>0</v>
      </c>
      <c r="E1822" s="3" t="str">
        <f t="shared" si="112"/>
        <v/>
      </c>
      <c r="F1822" s="2">
        <v>0</v>
      </c>
      <c r="G1822" s="2">
        <v>0</v>
      </c>
      <c r="H1822" s="3" t="str">
        <f t="shared" si="113"/>
        <v/>
      </c>
      <c r="I1822" s="2">
        <v>0</v>
      </c>
      <c r="J1822" s="3" t="str">
        <f t="shared" si="114"/>
        <v/>
      </c>
      <c r="K1822" s="2">
        <v>42.455770000000001</v>
      </c>
      <c r="L1822" s="2">
        <v>0</v>
      </c>
      <c r="M1822" s="3">
        <f t="shared" si="115"/>
        <v>-1</v>
      </c>
    </row>
    <row r="1823" spans="1:13" x14ac:dyDescent="0.2">
      <c r="A1823" s="1" t="s">
        <v>4</v>
      </c>
      <c r="B1823" s="1" t="s">
        <v>29</v>
      </c>
      <c r="C1823" s="2">
        <v>0</v>
      </c>
      <c r="D1823" s="2">
        <v>0</v>
      </c>
      <c r="E1823" s="3" t="str">
        <f t="shared" si="112"/>
        <v/>
      </c>
      <c r="F1823" s="2">
        <v>270.18943999999999</v>
      </c>
      <c r="G1823" s="2">
        <v>0.30086000000000002</v>
      </c>
      <c r="H1823" s="3">
        <f t="shared" si="113"/>
        <v>-0.99888648497883559</v>
      </c>
      <c r="I1823" s="2">
        <v>21.644480000000001</v>
      </c>
      <c r="J1823" s="3">
        <f t="shared" si="114"/>
        <v>-0.98609992016440218</v>
      </c>
      <c r="K1823" s="2">
        <v>1174.0847900000001</v>
      </c>
      <c r="L1823" s="2">
        <v>493.47854000000001</v>
      </c>
      <c r="M1823" s="3">
        <f t="shared" si="115"/>
        <v>-0.57969088416518888</v>
      </c>
    </row>
    <row r="1824" spans="1:13" x14ac:dyDescent="0.2">
      <c r="A1824" s="1" t="s">
        <v>24</v>
      </c>
      <c r="B1824" s="1" t="s">
        <v>29</v>
      </c>
      <c r="C1824" s="2">
        <v>0</v>
      </c>
      <c r="D1824" s="2">
        <v>0</v>
      </c>
      <c r="E1824" s="3" t="str">
        <f t="shared" si="112"/>
        <v/>
      </c>
      <c r="F1824" s="2">
        <v>0</v>
      </c>
      <c r="G1824" s="2">
        <v>0</v>
      </c>
      <c r="H1824" s="3" t="str">
        <f t="shared" si="113"/>
        <v/>
      </c>
      <c r="I1824" s="2">
        <v>0</v>
      </c>
      <c r="J1824" s="3" t="str">
        <f t="shared" si="114"/>
        <v/>
      </c>
      <c r="K1824" s="2">
        <v>602.19248000000005</v>
      </c>
      <c r="L1824" s="2">
        <v>417.10036000000002</v>
      </c>
      <c r="M1824" s="3">
        <f t="shared" si="115"/>
        <v>-0.30736371865686529</v>
      </c>
    </row>
    <row r="1825" spans="1:13" x14ac:dyDescent="0.2">
      <c r="A1825" s="1" t="s">
        <v>3</v>
      </c>
      <c r="B1825" s="1" t="s">
        <v>29</v>
      </c>
      <c r="C1825" s="2">
        <v>0</v>
      </c>
      <c r="D1825" s="2">
        <v>0</v>
      </c>
      <c r="E1825" s="3" t="str">
        <f t="shared" si="112"/>
        <v/>
      </c>
      <c r="F1825" s="2">
        <v>16.125</v>
      </c>
      <c r="G1825" s="2">
        <v>0</v>
      </c>
      <c r="H1825" s="3">
        <f t="shared" si="113"/>
        <v>-1</v>
      </c>
      <c r="I1825" s="2">
        <v>0</v>
      </c>
      <c r="J1825" s="3" t="str">
        <f t="shared" si="114"/>
        <v/>
      </c>
      <c r="K1825" s="2">
        <v>86.740790000000004</v>
      </c>
      <c r="L1825" s="2">
        <v>23.361260000000001</v>
      </c>
      <c r="M1825" s="3">
        <f t="shared" si="115"/>
        <v>-0.73067734338135493</v>
      </c>
    </row>
    <row r="1826" spans="1:13" x14ac:dyDescent="0.2">
      <c r="A1826" s="1" t="s">
        <v>2</v>
      </c>
      <c r="B1826" s="1" t="s">
        <v>29</v>
      </c>
      <c r="C1826" s="2">
        <v>0</v>
      </c>
      <c r="D1826" s="2">
        <v>7.7424200000000001</v>
      </c>
      <c r="E1826" s="3" t="str">
        <f t="shared" si="112"/>
        <v/>
      </c>
      <c r="F1826" s="2">
        <v>209.80117999999999</v>
      </c>
      <c r="G1826" s="2">
        <v>215.92224999999999</v>
      </c>
      <c r="H1826" s="3">
        <f t="shared" si="113"/>
        <v>2.9175574703631302E-2</v>
      </c>
      <c r="I1826" s="2">
        <v>134.52038999999999</v>
      </c>
      <c r="J1826" s="3">
        <f t="shared" si="114"/>
        <v>0.60512655367710422</v>
      </c>
      <c r="K1826" s="2">
        <v>2292.94038</v>
      </c>
      <c r="L1826" s="2">
        <v>1997.80934</v>
      </c>
      <c r="M1826" s="3">
        <f t="shared" si="115"/>
        <v>-0.12871291489925263</v>
      </c>
    </row>
    <row r="1827" spans="1:13" x14ac:dyDescent="0.2">
      <c r="A1827" s="1" t="s">
        <v>26</v>
      </c>
      <c r="B1827" s="1" t="s">
        <v>29</v>
      </c>
      <c r="C1827" s="2">
        <v>0</v>
      </c>
      <c r="D1827" s="2">
        <v>0</v>
      </c>
      <c r="E1827" s="3" t="str">
        <f t="shared" si="112"/>
        <v/>
      </c>
      <c r="F1827" s="2">
        <v>21.278040000000001</v>
      </c>
      <c r="G1827" s="2">
        <v>12.860340000000001</v>
      </c>
      <c r="H1827" s="3">
        <f t="shared" si="113"/>
        <v>-0.39560504632945515</v>
      </c>
      <c r="I1827" s="2">
        <v>5.4803800000000003</v>
      </c>
      <c r="J1827" s="3">
        <f t="shared" si="114"/>
        <v>1.3466146508088856</v>
      </c>
      <c r="K1827" s="2">
        <v>21.278040000000001</v>
      </c>
      <c r="L1827" s="2">
        <v>122.002</v>
      </c>
      <c r="M1827" s="3">
        <f t="shared" si="115"/>
        <v>4.7337047961184391</v>
      </c>
    </row>
    <row r="1828" spans="1:13" x14ac:dyDescent="0.2">
      <c r="A1828" s="1" t="s">
        <v>30</v>
      </c>
      <c r="B1828" s="1" t="s">
        <v>29</v>
      </c>
      <c r="C1828" s="2">
        <v>0</v>
      </c>
      <c r="D1828" s="2">
        <v>0</v>
      </c>
      <c r="E1828" s="3" t="str">
        <f t="shared" si="112"/>
        <v/>
      </c>
      <c r="F1828" s="2">
        <v>0</v>
      </c>
      <c r="G1828" s="2">
        <v>2.1832699999999998</v>
      </c>
      <c r="H1828" s="3" t="str">
        <f t="shared" si="113"/>
        <v/>
      </c>
      <c r="I1828" s="2">
        <v>0</v>
      </c>
      <c r="J1828" s="3" t="str">
        <f t="shared" si="114"/>
        <v/>
      </c>
      <c r="K1828" s="2">
        <v>0</v>
      </c>
      <c r="L1828" s="2">
        <v>12.50376</v>
      </c>
      <c r="M1828" s="3" t="str">
        <f t="shared" si="115"/>
        <v/>
      </c>
    </row>
    <row r="1829" spans="1:13" x14ac:dyDescent="0.2">
      <c r="A1829" s="6" t="s">
        <v>0</v>
      </c>
      <c r="B1829" s="6" t="s">
        <v>29</v>
      </c>
      <c r="C1829" s="5">
        <v>0</v>
      </c>
      <c r="D1829" s="5">
        <v>32.329500000000003</v>
      </c>
      <c r="E1829" s="4" t="str">
        <f t="shared" si="112"/>
        <v/>
      </c>
      <c r="F1829" s="5">
        <v>3502.8964500000002</v>
      </c>
      <c r="G1829" s="5">
        <v>3416.6966699999998</v>
      </c>
      <c r="H1829" s="4">
        <f t="shared" si="113"/>
        <v>-2.4608143926150183E-2</v>
      </c>
      <c r="I1829" s="5">
        <v>2384.7115899999999</v>
      </c>
      <c r="J1829" s="4">
        <f t="shared" si="114"/>
        <v>0.43275047780515874</v>
      </c>
      <c r="K1829" s="5">
        <v>39601.66807</v>
      </c>
      <c r="L1829" s="5">
        <v>52973.201829999998</v>
      </c>
      <c r="M1829" s="4">
        <f t="shared" si="115"/>
        <v>0.33765077108278474</v>
      </c>
    </row>
    <row r="1830" spans="1:13" x14ac:dyDescent="0.2">
      <c r="A1830" s="1" t="s">
        <v>22</v>
      </c>
      <c r="B1830" s="1" t="s">
        <v>25</v>
      </c>
      <c r="C1830" s="2">
        <v>0</v>
      </c>
      <c r="D1830" s="2">
        <v>0</v>
      </c>
      <c r="E1830" s="3" t="str">
        <f t="shared" si="112"/>
        <v/>
      </c>
      <c r="F1830" s="2">
        <v>43.932679999999998</v>
      </c>
      <c r="G1830" s="2">
        <v>52.043399999999998</v>
      </c>
      <c r="H1830" s="3">
        <f t="shared" si="113"/>
        <v>0.18461700947904847</v>
      </c>
      <c r="I1830" s="2">
        <v>31.256519999999998</v>
      </c>
      <c r="J1830" s="3">
        <f t="shared" si="114"/>
        <v>0.66504140576110204</v>
      </c>
      <c r="K1830" s="2">
        <v>207.15718000000001</v>
      </c>
      <c r="L1830" s="2">
        <v>307.17676999999998</v>
      </c>
      <c r="M1830" s="3">
        <f t="shared" si="115"/>
        <v>0.48281980861102647</v>
      </c>
    </row>
    <row r="1831" spans="1:13" x14ac:dyDescent="0.2">
      <c r="A1831" s="1" t="s">
        <v>21</v>
      </c>
      <c r="B1831" s="1" t="s">
        <v>25</v>
      </c>
      <c r="C1831" s="2">
        <v>0</v>
      </c>
      <c r="D1831" s="2">
        <v>0</v>
      </c>
      <c r="E1831" s="3" t="str">
        <f t="shared" si="112"/>
        <v/>
      </c>
      <c r="F1831" s="2">
        <v>14.74484</v>
      </c>
      <c r="G1831" s="2">
        <v>25.44219</v>
      </c>
      <c r="H1831" s="3">
        <f t="shared" si="113"/>
        <v>0.72549786908504932</v>
      </c>
      <c r="I1831" s="2">
        <v>33.718040000000002</v>
      </c>
      <c r="J1831" s="3">
        <f t="shared" si="114"/>
        <v>-0.24544279560733662</v>
      </c>
      <c r="K1831" s="2">
        <v>168.83049</v>
      </c>
      <c r="L1831" s="2">
        <v>250.30927</v>
      </c>
      <c r="M1831" s="3">
        <f t="shared" si="115"/>
        <v>0.48260702198992611</v>
      </c>
    </row>
    <row r="1832" spans="1:13" x14ac:dyDescent="0.2">
      <c r="A1832" s="1" t="s">
        <v>20</v>
      </c>
      <c r="B1832" s="1" t="s">
        <v>25</v>
      </c>
      <c r="C1832" s="2">
        <v>0</v>
      </c>
      <c r="D1832" s="2">
        <v>0</v>
      </c>
      <c r="E1832" s="3" t="str">
        <f t="shared" si="112"/>
        <v/>
      </c>
      <c r="F1832" s="2">
        <v>248.38374999999999</v>
      </c>
      <c r="G1832" s="2">
        <v>438.67048</v>
      </c>
      <c r="H1832" s="3">
        <f t="shared" si="113"/>
        <v>0.76609975491552884</v>
      </c>
      <c r="I1832" s="2">
        <v>114.01652</v>
      </c>
      <c r="J1832" s="3">
        <f t="shared" si="114"/>
        <v>2.847429126937044</v>
      </c>
      <c r="K1832" s="2">
        <v>1391.7210600000001</v>
      </c>
      <c r="L1832" s="2">
        <v>3157.00272</v>
      </c>
      <c r="M1832" s="3">
        <f t="shared" si="115"/>
        <v>1.2684162873844849</v>
      </c>
    </row>
    <row r="1833" spans="1:13" x14ac:dyDescent="0.2">
      <c r="A1833" s="1" t="s">
        <v>19</v>
      </c>
      <c r="B1833" s="1" t="s">
        <v>25</v>
      </c>
      <c r="C1833" s="2">
        <v>0</v>
      </c>
      <c r="D1833" s="2">
        <v>0</v>
      </c>
      <c r="E1833" s="3" t="str">
        <f t="shared" si="112"/>
        <v/>
      </c>
      <c r="F1833" s="2">
        <v>0.93593999999999999</v>
      </c>
      <c r="G1833" s="2">
        <v>0.68028</v>
      </c>
      <c r="H1833" s="3">
        <f t="shared" si="113"/>
        <v>-0.27315853580357718</v>
      </c>
      <c r="I1833" s="2">
        <v>2.7779999999999999E-2</v>
      </c>
      <c r="J1833" s="3">
        <f t="shared" si="114"/>
        <v>23.488120950323975</v>
      </c>
      <c r="K1833" s="2">
        <v>28.756430000000002</v>
      </c>
      <c r="L1833" s="2">
        <v>51.592750000000002</v>
      </c>
      <c r="M1833" s="3">
        <f t="shared" si="115"/>
        <v>0.79412917389258686</v>
      </c>
    </row>
    <row r="1834" spans="1:13" x14ac:dyDescent="0.2">
      <c r="A1834" s="1" t="s">
        <v>18</v>
      </c>
      <c r="B1834" s="1" t="s">
        <v>25</v>
      </c>
      <c r="C1834" s="2">
        <v>0</v>
      </c>
      <c r="D1834" s="2">
        <v>0</v>
      </c>
      <c r="E1834" s="3" t="str">
        <f t="shared" si="112"/>
        <v/>
      </c>
      <c r="F1834" s="2">
        <v>0</v>
      </c>
      <c r="G1834" s="2">
        <v>0</v>
      </c>
      <c r="H1834" s="3" t="str">
        <f t="shared" si="113"/>
        <v/>
      </c>
      <c r="I1834" s="2">
        <v>0</v>
      </c>
      <c r="J1834" s="3" t="str">
        <f t="shared" si="114"/>
        <v/>
      </c>
      <c r="K1834" s="2">
        <v>0</v>
      </c>
      <c r="L1834" s="2">
        <v>5.9490400000000001</v>
      </c>
      <c r="M1834" s="3" t="str">
        <f t="shared" si="115"/>
        <v/>
      </c>
    </row>
    <row r="1835" spans="1:13" x14ac:dyDescent="0.2">
      <c r="A1835" s="1" t="s">
        <v>17</v>
      </c>
      <c r="B1835" s="1" t="s">
        <v>25</v>
      </c>
      <c r="C1835" s="2">
        <v>0</v>
      </c>
      <c r="D1835" s="2">
        <v>0</v>
      </c>
      <c r="E1835" s="3" t="str">
        <f t="shared" si="112"/>
        <v/>
      </c>
      <c r="F1835" s="2">
        <v>218.76188999999999</v>
      </c>
      <c r="G1835" s="2">
        <v>273.40219999999999</v>
      </c>
      <c r="H1835" s="3">
        <f t="shared" si="113"/>
        <v>0.24977069817782249</v>
      </c>
      <c r="I1835" s="2">
        <v>360.65242999999998</v>
      </c>
      <c r="J1835" s="3">
        <f t="shared" si="114"/>
        <v>-0.24192331103938491</v>
      </c>
      <c r="K1835" s="2">
        <v>902.21852999999999</v>
      </c>
      <c r="L1835" s="2">
        <v>1334.1996099999999</v>
      </c>
      <c r="M1835" s="3">
        <f t="shared" si="115"/>
        <v>0.4787987229657098</v>
      </c>
    </row>
    <row r="1836" spans="1:13" x14ac:dyDescent="0.2">
      <c r="A1836" s="1" t="s">
        <v>16</v>
      </c>
      <c r="B1836" s="1" t="s">
        <v>25</v>
      </c>
      <c r="C1836" s="2">
        <v>0</v>
      </c>
      <c r="D1836" s="2">
        <v>0</v>
      </c>
      <c r="E1836" s="3" t="str">
        <f t="shared" si="112"/>
        <v/>
      </c>
      <c r="F1836" s="2">
        <v>0</v>
      </c>
      <c r="G1836" s="2">
        <v>21.161860000000001</v>
      </c>
      <c r="H1836" s="3" t="str">
        <f t="shared" si="113"/>
        <v/>
      </c>
      <c r="I1836" s="2">
        <v>0</v>
      </c>
      <c r="J1836" s="3" t="str">
        <f t="shared" si="114"/>
        <v/>
      </c>
      <c r="K1836" s="2">
        <v>0</v>
      </c>
      <c r="L1836" s="2">
        <v>21.161860000000001</v>
      </c>
      <c r="M1836" s="3" t="str">
        <f t="shared" si="115"/>
        <v/>
      </c>
    </row>
    <row r="1837" spans="1:13" x14ac:dyDescent="0.2">
      <c r="A1837" s="1" t="s">
        <v>15</v>
      </c>
      <c r="B1837" s="1" t="s">
        <v>25</v>
      </c>
      <c r="C1837" s="2">
        <v>0</v>
      </c>
      <c r="D1837" s="2">
        <v>0</v>
      </c>
      <c r="E1837" s="3" t="str">
        <f t="shared" si="112"/>
        <v/>
      </c>
      <c r="F1837" s="2">
        <v>75347.866779999997</v>
      </c>
      <c r="G1837" s="2">
        <v>66496.613270000002</v>
      </c>
      <c r="H1837" s="3">
        <f t="shared" si="113"/>
        <v>-0.11747185273132954</v>
      </c>
      <c r="I1837" s="2">
        <v>40121.766949999997</v>
      </c>
      <c r="J1837" s="3">
        <f t="shared" si="114"/>
        <v>0.65737000947312474</v>
      </c>
      <c r="K1837" s="2">
        <v>330438.00566999998</v>
      </c>
      <c r="L1837" s="2">
        <v>342815.04181999998</v>
      </c>
      <c r="M1837" s="3">
        <f t="shared" si="115"/>
        <v>3.7456454577324383E-2</v>
      </c>
    </row>
    <row r="1838" spans="1:13" x14ac:dyDescent="0.2">
      <c r="A1838" s="1" t="s">
        <v>14</v>
      </c>
      <c r="B1838" s="1" t="s">
        <v>25</v>
      </c>
      <c r="C1838" s="2">
        <v>0</v>
      </c>
      <c r="D1838" s="2">
        <v>0</v>
      </c>
      <c r="E1838" s="3" t="str">
        <f t="shared" si="112"/>
        <v/>
      </c>
      <c r="F1838" s="2">
        <v>0</v>
      </c>
      <c r="G1838" s="2">
        <v>0</v>
      </c>
      <c r="H1838" s="3" t="str">
        <f t="shared" si="113"/>
        <v/>
      </c>
      <c r="I1838" s="2">
        <v>0.2712</v>
      </c>
      <c r="J1838" s="3">
        <f t="shared" si="114"/>
        <v>-1</v>
      </c>
      <c r="K1838" s="2">
        <v>101.47875999999999</v>
      </c>
      <c r="L1838" s="2">
        <v>0.43347999999999998</v>
      </c>
      <c r="M1838" s="3">
        <f t="shared" si="115"/>
        <v>-0.99572836719723423</v>
      </c>
    </row>
    <row r="1839" spans="1:13" x14ac:dyDescent="0.2">
      <c r="A1839" s="1" t="s">
        <v>13</v>
      </c>
      <c r="B1839" s="1" t="s">
        <v>25</v>
      </c>
      <c r="C1839" s="2">
        <v>0</v>
      </c>
      <c r="D1839" s="2">
        <v>0</v>
      </c>
      <c r="E1839" s="3" t="str">
        <f t="shared" si="112"/>
        <v/>
      </c>
      <c r="F1839" s="2">
        <v>60.352179999999997</v>
      </c>
      <c r="G1839" s="2">
        <v>29.425920000000001</v>
      </c>
      <c r="H1839" s="3">
        <f t="shared" si="113"/>
        <v>-0.51242987411556629</v>
      </c>
      <c r="I1839" s="2">
        <v>89.601590000000002</v>
      </c>
      <c r="J1839" s="3">
        <f t="shared" si="114"/>
        <v>-0.67159154206973337</v>
      </c>
      <c r="K1839" s="2">
        <v>317.10381999999998</v>
      </c>
      <c r="L1839" s="2">
        <v>1588.7540200000001</v>
      </c>
      <c r="M1839" s="3">
        <f t="shared" si="115"/>
        <v>4.0102014538960775</v>
      </c>
    </row>
    <row r="1840" spans="1:13" x14ac:dyDescent="0.2">
      <c r="A1840" s="1" t="s">
        <v>12</v>
      </c>
      <c r="B1840" s="1" t="s">
        <v>25</v>
      </c>
      <c r="C1840" s="2">
        <v>0</v>
      </c>
      <c r="D1840" s="2">
        <v>0</v>
      </c>
      <c r="E1840" s="3" t="str">
        <f t="shared" si="112"/>
        <v/>
      </c>
      <c r="F1840" s="2">
        <v>0</v>
      </c>
      <c r="G1840" s="2">
        <v>0</v>
      </c>
      <c r="H1840" s="3" t="str">
        <f t="shared" si="113"/>
        <v/>
      </c>
      <c r="I1840" s="2">
        <v>17.361360000000001</v>
      </c>
      <c r="J1840" s="3">
        <f t="shared" si="114"/>
        <v>-1</v>
      </c>
      <c r="K1840" s="2">
        <v>199.5453</v>
      </c>
      <c r="L1840" s="2">
        <v>201.26523</v>
      </c>
      <c r="M1840" s="3">
        <f t="shared" si="115"/>
        <v>8.6192458554523732E-3</v>
      </c>
    </row>
    <row r="1841" spans="1:13" x14ac:dyDescent="0.2">
      <c r="A1841" s="1" t="s">
        <v>11</v>
      </c>
      <c r="B1841" s="1" t="s">
        <v>25</v>
      </c>
      <c r="C1841" s="2">
        <v>0</v>
      </c>
      <c r="D1841" s="2">
        <v>0</v>
      </c>
      <c r="E1841" s="3" t="str">
        <f t="shared" si="112"/>
        <v/>
      </c>
      <c r="F1841" s="2">
        <v>57.459940000000003</v>
      </c>
      <c r="G1841" s="2">
        <v>43.28295</v>
      </c>
      <c r="H1841" s="3">
        <f t="shared" si="113"/>
        <v>-0.24672824231977974</v>
      </c>
      <c r="I1841" s="2">
        <v>74.618889999999993</v>
      </c>
      <c r="J1841" s="3">
        <f t="shared" si="114"/>
        <v>-0.41994647735982127</v>
      </c>
      <c r="K1841" s="2">
        <v>660.64247</v>
      </c>
      <c r="L1841" s="2">
        <v>921.54810999999995</v>
      </c>
      <c r="M1841" s="3">
        <f t="shared" si="115"/>
        <v>0.39492713812359037</v>
      </c>
    </row>
    <row r="1842" spans="1:13" x14ac:dyDescent="0.2">
      <c r="A1842" s="1" t="s">
        <v>10</v>
      </c>
      <c r="B1842" s="1" t="s">
        <v>25</v>
      </c>
      <c r="C1842" s="2">
        <v>0</v>
      </c>
      <c r="D1842" s="2">
        <v>0</v>
      </c>
      <c r="E1842" s="3" t="str">
        <f t="shared" si="112"/>
        <v/>
      </c>
      <c r="F1842" s="2">
        <v>1177.8736799999999</v>
      </c>
      <c r="G1842" s="2">
        <v>1660.3951500000001</v>
      </c>
      <c r="H1842" s="3">
        <f t="shared" si="113"/>
        <v>0.40965468385370496</v>
      </c>
      <c r="I1842" s="2">
        <v>1441.6160299999999</v>
      </c>
      <c r="J1842" s="3">
        <f t="shared" si="114"/>
        <v>0.15175963324991626</v>
      </c>
      <c r="K1842" s="2">
        <v>12363.77154</v>
      </c>
      <c r="L1842" s="2">
        <v>10557.1556</v>
      </c>
      <c r="M1842" s="3">
        <f t="shared" si="115"/>
        <v>-0.14612175048326714</v>
      </c>
    </row>
    <row r="1843" spans="1:13" x14ac:dyDescent="0.2">
      <c r="A1843" s="1" t="s">
        <v>28</v>
      </c>
      <c r="B1843" s="1" t="s">
        <v>25</v>
      </c>
      <c r="C1843" s="2">
        <v>0</v>
      </c>
      <c r="D1843" s="2">
        <v>0</v>
      </c>
      <c r="E1843" s="3" t="str">
        <f t="shared" si="112"/>
        <v/>
      </c>
      <c r="F1843" s="2">
        <v>0</v>
      </c>
      <c r="G1843" s="2">
        <v>0</v>
      </c>
      <c r="H1843" s="3" t="str">
        <f t="shared" si="113"/>
        <v/>
      </c>
      <c r="I1843" s="2">
        <v>0</v>
      </c>
      <c r="J1843" s="3" t="str">
        <f t="shared" si="114"/>
        <v/>
      </c>
      <c r="K1843" s="2">
        <v>5.5374800000000004</v>
      </c>
      <c r="L1843" s="2">
        <v>1.4730099999999999</v>
      </c>
      <c r="M1843" s="3">
        <f t="shared" si="115"/>
        <v>-0.73399271870959359</v>
      </c>
    </row>
    <row r="1844" spans="1:13" x14ac:dyDescent="0.2">
      <c r="A1844" s="1" t="s">
        <v>9</v>
      </c>
      <c r="B1844" s="1" t="s">
        <v>25</v>
      </c>
      <c r="C1844" s="2">
        <v>0</v>
      </c>
      <c r="D1844" s="2">
        <v>0</v>
      </c>
      <c r="E1844" s="3" t="str">
        <f t="shared" si="112"/>
        <v/>
      </c>
      <c r="F1844" s="2">
        <v>79.871099999999998</v>
      </c>
      <c r="G1844" s="2">
        <v>538.16273000000001</v>
      </c>
      <c r="H1844" s="3">
        <f t="shared" si="113"/>
        <v>5.7378905511505414</v>
      </c>
      <c r="I1844" s="2">
        <v>870.75324999999998</v>
      </c>
      <c r="J1844" s="3">
        <f t="shared" si="114"/>
        <v>-0.38195725367662992</v>
      </c>
      <c r="K1844" s="2">
        <v>3022.5105800000001</v>
      </c>
      <c r="L1844" s="2">
        <v>6528.1401699999997</v>
      </c>
      <c r="M1844" s="3">
        <f t="shared" si="115"/>
        <v>1.1598403040164045</v>
      </c>
    </row>
    <row r="1845" spans="1:13" x14ac:dyDescent="0.2">
      <c r="A1845" s="1" t="s">
        <v>8</v>
      </c>
      <c r="B1845" s="1" t="s">
        <v>25</v>
      </c>
      <c r="C1845" s="2">
        <v>0</v>
      </c>
      <c r="D1845" s="2">
        <v>0</v>
      </c>
      <c r="E1845" s="3" t="str">
        <f t="shared" si="112"/>
        <v/>
      </c>
      <c r="F1845" s="2">
        <v>95.538799999999995</v>
      </c>
      <c r="G1845" s="2">
        <v>174.38570999999999</v>
      </c>
      <c r="H1845" s="3">
        <f t="shared" si="113"/>
        <v>0.82528679447512432</v>
      </c>
      <c r="I1845" s="2">
        <v>79.731859999999998</v>
      </c>
      <c r="J1845" s="3">
        <f t="shared" si="114"/>
        <v>1.1871521622598542</v>
      </c>
      <c r="K1845" s="2">
        <v>2093.2768900000001</v>
      </c>
      <c r="L1845" s="2">
        <v>1833.4817399999999</v>
      </c>
      <c r="M1845" s="3">
        <f t="shared" si="115"/>
        <v>-0.12410930978175572</v>
      </c>
    </row>
    <row r="1846" spans="1:13" x14ac:dyDescent="0.2">
      <c r="A1846" s="1" t="s">
        <v>7</v>
      </c>
      <c r="B1846" s="1" t="s">
        <v>25</v>
      </c>
      <c r="C1846" s="2">
        <v>0</v>
      </c>
      <c r="D1846" s="2">
        <v>0</v>
      </c>
      <c r="E1846" s="3" t="str">
        <f t="shared" si="112"/>
        <v/>
      </c>
      <c r="F1846" s="2">
        <v>0</v>
      </c>
      <c r="G1846" s="2">
        <v>0</v>
      </c>
      <c r="H1846" s="3" t="str">
        <f t="shared" si="113"/>
        <v/>
      </c>
      <c r="I1846" s="2">
        <v>4.8138699999999996</v>
      </c>
      <c r="J1846" s="3">
        <f t="shared" si="114"/>
        <v>-1</v>
      </c>
      <c r="K1846" s="2">
        <v>17.007619999999999</v>
      </c>
      <c r="L1846" s="2">
        <v>54.125929999999997</v>
      </c>
      <c r="M1846" s="3">
        <f t="shared" si="115"/>
        <v>2.1824517480987935</v>
      </c>
    </row>
    <row r="1847" spans="1:13" x14ac:dyDescent="0.2">
      <c r="A1847" s="1" t="s">
        <v>6</v>
      </c>
      <c r="B1847" s="1" t="s">
        <v>25</v>
      </c>
      <c r="C1847" s="2">
        <v>0</v>
      </c>
      <c r="D1847" s="2">
        <v>0</v>
      </c>
      <c r="E1847" s="3" t="str">
        <f t="shared" si="112"/>
        <v/>
      </c>
      <c r="F1847" s="2">
        <v>120.74842</v>
      </c>
      <c r="G1847" s="2">
        <v>183.97292999999999</v>
      </c>
      <c r="H1847" s="3">
        <f t="shared" si="113"/>
        <v>0.5236052778164717</v>
      </c>
      <c r="I1847" s="2">
        <v>274.86043000000001</v>
      </c>
      <c r="J1847" s="3">
        <f t="shared" si="114"/>
        <v>-0.33066782293835462</v>
      </c>
      <c r="K1847" s="2">
        <v>1385.6556599999999</v>
      </c>
      <c r="L1847" s="2">
        <v>2383.2377799999999</v>
      </c>
      <c r="M1847" s="3">
        <f t="shared" si="115"/>
        <v>0.71993508112975202</v>
      </c>
    </row>
    <row r="1848" spans="1:13" x14ac:dyDescent="0.2">
      <c r="A1848" s="1" t="s">
        <v>4</v>
      </c>
      <c r="B1848" s="1" t="s">
        <v>25</v>
      </c>
      <c r="C1848" s="2">
        <v>0</v>
      </c>
      <c r="D1848" s="2">
        <v>0</v>
      </c>
      <c r="E1848" s="3" t="str">
        <f t="shared" si="112"/>
        <v/>
      </c>
      <c r="F1848" s="2">
        <v>7.0998400000000004</v>
      </c>
      <c r="G1848" s="2">
        <v>778.46848</v>
      </c>
      <c r="H1848" s="3">
        <f t="shared" si="113"/>
        <v>108.64591878126831</v>
      </c>
      <c r="I1848" s="2">
        <v>747.06852000000003</v>
      </c>
      <c r="J1848" s="3">
        <f t="shared" si="114"/>
        <v>4.2030896978499266E-2</v>
      </c>
      <c r="K1848" s="2">
        <v>64.247339999999994</v>
      </c>
      <c r="L1848" s="2">
        <v>1645.5826500000001</v>
      </c>
      <c r="M1848" s="3">
        <f t="shared" si="115"/>
        <v>24.613241731097354</v>
      </c>
    </row>
    <row r="1849" spans="1:13" x14ac:dyDescent="0.2">
      <c r="A1849" s="1" t="s">
        <v>24</v>
      </c>
      <c r="B1849" s="1" t="s">
        <v>25</v>
      </c>
      <c r="C1849" s="2">
        <v>0</v>
      </c>
      <c r="D1849" s="2">
        <v>0</v>
      </c>
      <c r="E1849" s="3" t="str">
        <f t="shared" si="112"/>
        <v/>
      </c>
      <c r="F1849" s="2">
        <v>0</v>
      </c>
      <c r="G1849" s="2">
        <v>0</v>
      </c>
      <c r="H1849" s="3" t="str">
        <f t="shared" si="113"/>
        <v/>
      </c>
      <c r="I1849" s="2">
        <v>0</v>
      </c>
      <c r="J1849" s="3" t="str">
        <f t="shared" si="114"/>
        <v/>
      </c>
      <c r="K1849" s="2">
        <v>0</v>
      </c>
      <c r="L1849" s="2">
        <v>22.68937</v>
      </c>
      <c r="M1849" s="3" t="str">
        <f t="shared" si="115"/>
        <v/>
      </c>
    </row>
    <row r="1850" spans="1:13" x14ac:dyDescent="0.2">
      <c r="A1850" s="1" t="s">
        <v>3</v>
      </c>
      <c r="B1850" s="1" t="s">
        <v>25</v>
      </c>
      <c r="C1850" s="2">
        <v>0</v>
      </c>
      <c r="D1850" s="2">
        <v>0</v>
      </c>
      <c r="E1850" s="3" t="str">
        <f t="shared" si="112"/>
        <v/>
      </c>
      <c r="F1850" s="2">
        <v>129.53835000000001</v>
      </c>
      <c r="G1850" s="2">
        <v>158.35980000000001</v>
      </c>
      <c r="H1850" s="3">
        <f t="shared" si="113"/>
        <v>0.22249357043686291</v>
      </c>
      <c r="I1850" s="2">
        <v>217.04488000000001</v>
      </c>
      <c r="J1850" s="3">
        <f t="shared" si="114"/>
        <v>-0.27038223615318635</v>
      </c>
      <c r="K1850" s="2">
        <v>1918.87284</v>
      </c>
      <c r="L1850" s="2">
        <v>2404.1563700000002</v>
      </c>
      <c r="M1850" s="3">
        <f t="shared" si="115"/>
        <v>0.25290030682804399</v>
      </c>
    </row>
    <row r="1851" spans="1:13" x14ac:dyDescent="0.2">
      <c r="A1851" s="1" t="s">
        <v>27</v>
      </c>
      <c r="B1851" s="1" t="s">
        <v>25</v>
      </c>
      <c r="C1851" s="2">
        <v>0</v>
      </c>
      <c r="D1851" s="2">
        <v>0</v>
      </c>
      <c r="E1851" s="3" t="str">
        <f t="shared" si="112"/>
        <v/>
      </c>
      <c r="F1851" s="2">
        <v>28.587700000000002</v>
      </c>
      <c r="G1851" s="2">
        <v>133.48745</v>
      </c>
      <c r="H1851" s="3">
        <f t="shared" si="113"/>
        <v>3.6694015258310388</v>
      </c>
      <c r="I1851" s="2">
        <v>88.900310000000005</v>
      </c>
      <c r="J1851" s="3">
        <f t="shared" si="114"/>
        <v>0.50154088326576129</v>
      </c>
      <c r="K1851" s="2">
        <v>1772.05754</v>
      </c>
      <c r="L1851" s="2">
        <v>1861.9690900000001</v>
      </c>
      <c r="M1851" s="3">
        <f t="shared" si="115"/>
        <v>5.0738504800470485E-2</v>
      </c>
    </row>
    <row r="1852" spans="1:13" x14ac:dyDescent="0.2">
      <c r="A1852" s="1" t="s">
        <v>2</v>
      </c>
      <c r="B1852" s="1" t="s">
        <v>25</v>
      </c>
      <c r="C1852" s="2">
        <v>0</v>
      </c>
      <c r="D1852" s="2">
        <v>0</v>
      </c>
      <c r="E1852" s="3" t="str">
        <f t="shared" si="112"/>
        <v/>
      </c>
      <c r="F1852" s="2">
        <v>29.72531</v>
      </c>
      <c r="G1852" s="2">
        <v>83.896249999999995</v>
      </c>
      <c r="H1852" s="3">
        <f t="shared" si="113"/>
        <v>1.822384358649245</v>
      </c>
      <c r="I1852" s="2">
        <v>0</v>
      </c>
      <c r="J1852" s="3" t="str">
        <f t="shared" si="114"/>
        <v/>
      </c>
      <c r="K1852" s="2">
        <v>532.33601999999996</v>
      </c>
      <c r="L1852" s="2">
        <v>416.11153999999999</v>
      </c>
      <c r="M1852" s="3">
        <f t="shared" si="115"/>
        <v>-0.21832916735561114</v>
      </c>
    </row>
    <row r="1853" spans="1:13" x14ac:dyDescent="0.2">
      <c r="A1853" s="1" t="s">
        <v>26</v>
      </c>
      <c r="B1853" s="1" t="s">
        <v>25</v>
      </c>
      <c r="C1853" s="2">
        <v>0</v>
      </c>
      <c r="D1853" s="2">
        <v>0</v>
      </c>
      <c r="E1853" s="3" t="str">
        <f t="shared" si="112"/>
        <v/>
      </c>
      <c r="F1853" s="2">
        <v>0</v>
      </c>
      <c r="G1853" s="2">
        <v>0</v>
      </c>
      <c r="H1853" s="3" t="str">
        <f t="shared" si="113"/>
        <v/>
      </c>
      <c r="I1853" s="2">
        <v>0</v>
      </c>
      <c r="J1853" s="3" t="str">
        <f t="shared" si="114"/>
        <v/>
      </c>
      <c r="K1853" s="2">
        <v>28.165130000000001</v>
      </c>
      <c r="L1853" s="2">
        <v>15.12861</v>
      </c>
      <c r="M1853" s="3">
        <f t="shared" si="115"/>
        <v>-0.46286028148991321</v>
      </c>
    </row>
    <row r="1854" spans="1:13" x14ac:dyDescent="0.2">
      <c r="A1854" s="6" t="s">
        <v>0</v>
      </c>
      <c r="B1854" s="6" t="s">
        <v>25</v>
      </c>
      <c r="C1854" s="5">
        <v>0</v>
      </c>
      <c r="D1854" s="5">
        <v>0</v>
      </c>
      <c r="E1854" s="4" t="str">
        <f t="shared" si="112"/>
        <v/>
      </c>
      <c r="F1854" s="5">
        <v>77661.421199999997</v>
      </c>
      <c r="G1854" s="5">
        <v>71091.851049999997</v>
      </c>
      <c r="H1854" s="4">
        <f t="shared" si="113"/>
        <v>-8.4592453350570418E-2</v>
      </c>
      <c r="I1854" s="5">
        <v>44568.080430000002</v>
      </c>
      <c r="J1854" s="4">
        <f t="shared" si="114"/>
        <v>0.59512930249843365</v>
      </c>
      <c r="K1854" s="5">
        <v>357618.89834999997</v>
      </c>
      <c r="L1854" s="5">
        <v>378377.68654000002</v>
      </c>
      <c r="M1854" s="4">
        <f t="shared" si="115"/>
        <v>5.8047234879862408E-2</v>
      </c>
    </row>
    <row r="1855" spans="1:13" x14ac:dyDescent="0.2">
      <c r="A1855" s="1" t="s">
        <v>22</v>
      </c>
      <c r="B1855" s="1" t="s">
        <v>23</v>
      </c>
      <c r="C1855" s="2">
        <v>0</v>
      </c>
      <c r="D1855" s="2">
        <v>0</v>
      </c>
      <c r="E1855" s="3" t="str">
        <f t="shared" si="112"/>
        <v/>
      </c>
      <c r="F1855" s="2">
        <v>0</v>
      </c>
      <c r="G1855" s="2">
        <v>21.06221</v>
      </c>
      <c r="H1855" s="3" t="str">
        <f t="shared" si="113"/>
        <v/>
      </c>
      <c r="I1855" s="2">
        <v>0</v>
      </c>
      <c r="J1855" s="3" t="str">
        <f t="shared" si="114"/>
        <v/>
      </c>
      <c r="K1855" s="2">
        <v>41.008629999999997</v>
      </c>
      <c r="L1855" s="2">
        <v>36.038220000000003</v>
      </c>
      <c r="M1855" s="3">
        <f t="shared" si="115"/>
        <v>-0.12120400023117073</v>
      </c>
    </row>
    <row r="1856" spans="1:13" x14ac:dyDescent="0.2">
      <c r="A1856" s="1" t="s">
        <v>21</v>
      </c>
      <c r="B1856" s="1" t="s">
        <v>23</v>
      </c>
      <c r="C1856" s="2">
        <v>0</v>
      </c>
      <c r="D1856" s="2">
        <v>0</v>
      </c>
      <c r="E1856" s="3" t="str">
        <f t="shared" si="112"/>
        <v/>
      </c>
      <c r="F1856" s="2">
        <v>0</v>
      </c>
      <c r="G1856" s="2">
        <v>0</v>
      </c>
      <c r="H1856" s="3" t="str">
        <f t="shared" si="113"/>
        <v/>
      </c>
      <c r="I1856" s="2">
        <v>0.11762</v>
      </c>
      <c r="J1856" s="3">
        <f t="shared" si="114"/>
        <v>-1</v>
      </c>
      <c r="K1856" s="2">
        <v>27.012270000000001</v>
      </c>
      <c r="L1856" s="2">
        <v>42.500050000000002</v>
      </c>
      <c r="M1856" s="3">
        <f t="shared" si="115"/>
        <v>0.57336092079636414</v>
      </c>
    </row>
    <row r="1857" spans="1:13" x14ac:dyDescent="0.2">
      <c r="A1857" s="1" t="s">
        <v>20</v>
      </c>
      <c r="B1857" s="1" t="s">
        <v>23</v>
      </c>
      <c r="C1857" s="2">
        <v>0</v>
      </c>
      <c r="D1857" s="2">
        <v>0</v>
      </c>
      <c r="E1857" s="3" t="str">
        <f t="shared" si="112"/>
        <v/>
      </c>
      <c r="F1857" s="2">
        <v>0</v>
      </c>
      <c r="G1857" s="2">
        <v>0</v>
      </c>
      <c r="H1857" s="3" t="str">
        <f t="shared" si="113"/>
        <v/>
      </c>
      <c r="I1857" s="2">
        <v>0</v>
      </c>
      <c r="J1857" s="3" t="str">
        <f t="shared" si="114"/>
        <v/>
      </c>
      <c r="K1857" s="2">
        <v>883.71321999999998</v>
      </c>
      <c r="L1857" s="2">
        <v>45.304430000000004</v>
      </c>
      <c r="M1857" s="3">
        <f t="shared" si="115"/>
        <v>-0.94873401350723263</v>
      </c>
    </row>
    <row r="1858" spans="1:13" x14ac:dyDescent="0.2">
      <c r="A1858" s="1" t="s">
        <v>19</v>
      </c>
      <c r="B1858" s="1" t="s">
        <v>23</v>
      </c>
      <c r="C1858" s="2">
        <v>0</v>
      </c>
      <c r="D1858" s="2">
        <v>0</v>
      </c>
      <c r="E1858" s="3" t="str">
        <f t="shared" si="112"/>
        <v/>
      </c>
      <c r="F1858" s="2">
        <v>0</v>
      </c>
      <c r="G1858" s="2">
        <v>0</v>
      </c>
      <c r="H1858" s="3" t="str">
        <f t="shared" si="113"/>
        <v/>
      </c>
      <c r="I1858" s="2">
        <v>0</v>
      </c>
      <c r="J1858" s="3" t="str">
        <f t="shared" si="114"/>
        <v/>
      </c>
      <c r="K1858" s="2">
        <v>1040.9590900000001</v>
      </c>
      <c r="L1858" s="2">
        <v>543.87837000000002</v>
      </c>
      <c r="M1858" s="3">
        <f t="shared" si="115"/>
        <v>-0.47752185919237233</v>
      </c>
    </row>
    <row r="1859" spans="1:13" x14ac:dyDescent="0.2">
      <c r="A1859" s="1" t="s">
        <v>17</v>
      </c>
      <c r="B1859" s="1" t="s">
        <v>23</v>
      </c>
      <c r="C1859" s="2">
        <v>0</v>
      </c>
      <c r="D1859" s="2">
        <v>0</v>
      </c>
      <c r="E1859" s="3" t="str">
        <f t="shared" si="112"/>
        <v/>
      </c>
      <c r="F1859" s="2">
        <v>5.0000000000000001E-3</v>
      </c>
      <c r="G1859" s="2">
        <v>0</v>
      </c>
      <c r="H1859" s="3">
        <f t="shared" si="113"/>
        <v>-1</v>
      </c>
      <c r="I1859" s="2">
        <v>0.45</v>
      </c>
      <c r="J1859" s="3">
        <f t="shared" si="114"/>
        <v>-1</v>
      </c>
      <c r="K1859" s="2">
        <v>17.192620000000002</v>
      </c>
      <c r="L1859" s="2">
        <v>1.9829399999999999</v>
      </c>
      <c r="M1859" s="3">
        <f t="shared" si="115"/>
        <v>-0.88466330320800435</v>
      </c>
    </row>
    <row r="1860" spans="1:13" x14ac:dyDescent="0.2">
      <c r="A1860" s="1" t="s">
        <v>14</v>
      </c>
      <c r="B1860" s="1" t="s">
        <v>23</v>
      </c>
      <c r="C1860" s="2">
        <v>0</v>
      </c>
      <c r="D1860" s="2">
        <v>0</v>
      </c>
      <c r="E1860" s="3" t="str">
        <f t="shared" si="112"/>
        <v/>
      </c>
      <c r="F1860" s="2">
        <v>0</v>
      </c>
      <c r="G1860" s="2">
        <v>0</v>
      </c>
      <c r="H1860" s="3" t="str">
        <f t="shared" si="113"/>
        <v/>
      </c>
      <c r="I1860" s="2">
        <v>0</v>
      </c>
      <c r="J1860" s="3" t="str">
        <f t="shared" si="114"/>
        <v/>
      </c>
      <c r="K1860" s="2">
        <v>0.57403999999999999</v>
      </c>
      <c r="L1860" s="2">
        <v>0.24385999999999999</v>
      </c>
      <c r="M1860" s="3">
        <f t="shared" si="115"/>
        <v>-0.57518639816040695</v>
      </c>
    </row>
    <row r="1861" spans="1:13" x14ac:dyDescent="0.2">
      <c r="A1861" s="1" t="s">
        <v>13</v>
      </c>
      <c r="B1861" s="1" t="s">
        <v>23</v>
      </c>
      <c r="C1861" s="2">
        <v>0</v>
      </c>
      <c r="D1861" s="2">
        <v>0</v>
      </c>
      <c r="E1861" s="3" t="str">
        <f t="shared" ref="E1861:E1898" si="116">IF(C1861=0,"",(D1861/C1861-1))</f>
        <v/>
      </c>
      <c r="F1861" s="2">
        <v>10.689730000000001</v>
      </c>
      <c r="G1861" s="2">
        <v>0</v>
      </c>
      <c r="H1861" s="3">
        <f t="shared" ref="H1861:H1898" si="117">IF(F1861=0,"",(G1861/F1861-1))</f>
        <v>-1</v>
      </c>
      <c r="I1861" s="2">
        <v>241.22586000000001</v>
      </c>
      <c r="J1861" s="3">
        <f t="shared" ref="J1861:J1898" si="118">IF(I1861=0,"",(G1861/I1861-1))</f>
        <v>-1</v>
      </c>
      <c r="K1861" s="2">
        <v>7851.0234</v>
      </c>
      <c r="L1861" s="2">
        <v>1093.82942</v>
      </c>
      <c r="M1861" s="3">
        <f t="shared" ref="M1861:M1898" si="119">IF(K1861=0,"",(L1861/K1861-1))</f>
        <v>-0.8606768360924768</v>
      </c>
    </row>
    <row r="1862" spans="1:13" x14ac:dyDescent="0.2">
      <c r="A1862" s="1" t="s">
        <v>12</v>
      </c>
      <c r="B1862" s="1" t="s">
        <v>23</v>
      </c>
      <c r="C1862" s="2">
        <v>0</v>
      </c>
      <c r="D1862" s="2">
        <v>0</v>
      </c>
      <c r="E1862" s="3" t="str">
        <f t="shared" si="116"/>
        <v/>
      </c>
      <c r="F1862" s="2">
        <v>374.99892</v>
      </c>
      <c r="G1862" s="2">
        <v>147.74548999999999</v>
      </c>
      <c r="H1862" s="3">
        <f t="shared" si="117"/>
        <v>-0.60601089197803559</v>
      </c>
      <c r="I1862" s="2">
        <v>485.40634999999997</v>
      </c>
      <c r="J1862" s="3">
        <f t="shared" si="118"/>
        <v>-0.69562513963816097</v>
      </c>
      <c r="K1862" s="2">
        <v>4310.0809200000003</v>
      </c>
      <c r="L1862" s="2">
        <v>3535.9669100000001</v>
      </c>
      <c r="M1862" s="3">
        <f t="shared" si="119"/>
        <v>-0.17960544694367364</v>
      </c>
    </row>
    <row r="1863" spans="1:13" x14ac:dyDescent="0.2">
      <c r="A1863" s="1" t="s">
        <v>11</v>
      </c>
      <c r="B1863" s="1" t="s">
        <v>23</v>
      </c>
      <c r="C1863" s="2">
        <v>0</v>
      </c>
      <c r="D1863" s="2">
        <v>0</v>
      </c>
      <c r="E1863" s="3" t="str">
        <f t="shared" si="116"/>
        <v/>
      </c>
      <c r="F1863" s="2">
        <v>45.302129999999998</v>
      </c>
      <c r="G1863" s="2">
        <v>0</v>
      </c>
      <c r="H1863" s="3">
        <f t="shared" si="117"/>
        <v>-1</v>
      </c>
      <c r="I1863" s="2">
        <v>0</v>
      </c>
      <c r="J1863" s="3" t="str">
        <f t="shared" si="118"/>
        <v/>
      </c>
      <c r="K1863" s="2">
        <v>400.99286000000001</v>
      </c>
      <c r="L1863" s="2">
        <v>9.4192</v>
      </c>
      <c r="M1863" s="3">
        <f t="shared" si="119"/>
        <v>-0.97651030494657687</v>
      </c>
    </row>
    <row r="1864" spans="1:13" x14ac:dyDescent="0.2">
      <c r="A1864" s="1" t="s">
        <v>10</v>
      </c>
      <c r="B1864" s="1" t="s">
        <v>23</v>
      </c>
      <c r="C1864" s="2">
        <v>0</v>
      </c>
      <c r="D1864" s="2">
        <v>0</v>
      </c>
      <c r="E1864" s="3" t="str">
        <f t="shared" si="116"/>
        <v/>
      </c>
      <c r="F1864" s="2">
        <v>0.92500000000000004</v>
      </c>
      <c r="G1864" s="2">
        <v>0</v>
      </c>
      <c r="H1864" s="3">
        <f t="shared" si="117"/>
        <v>-1</v>
      </c>
      <c r="I1864" s="2">
        <v>4.7412400000000003</v>
      </c>
      <c r="J1864" s="3">
        <f t="shared" si="118"/>
        <v>-1</v>
      </c>
      <c r="K1864" s="2">
        <v>106.92444999999999</v>
      </c>
      <c r="L1864" s="2">
        <v>188.89988</v>
      </c>
      <c r="M1864" s="3">
        <f t="shared" si="119"/>
        <v>0.76666683812729453</v>
      </c>
    </row>
    <row r="1865" spans="1:13" x14ac:dyDescent="0.2">
      <c r="A1865" s="1" t="s">
        <v>9</v>
      </c>
      <c r="B1865" s="1" t="s">
        <v>23</v>
      </c>
      <c r="C1865" s="2">
        <v>0</v>
      </c>
      <c r="D1865" s="2">
        <v>0</v>
      </c>
      <c r="E1865" s="3" t="str">
        <f t="shared" si="116"/>
        <v/>
      </c>
      <c r="F1865" s="2">
        <v>10.464</v>
      </c>
      <c r="G1865" s="2">
        <v>0</v>
      </c>
      <c r="H1865" s="3">
        <f t="shared" si="117"/>
        <v>-1</v>
      </c>
      <c r="I1865" s="2">
        <v>0</v>
      </c>
      <c r="J1865" s="3" t="str">
        <f t="shared" si="118"/>
        <v/>
      </c>
      <c r="K1865" s="2">
        <v>123.47472999999999</v>
      </c>
      <c r="L1865" s="2">
        <v>14.79576</v>
      </c>
      <c r="M1865" s="3">
        <f t="shared" si="119"/>
        <v>-0.88017175660153302</v>
      </c>
    </row>
    <row r="1866" spans="1:13" x14ac:dyDescent="0.2">
      <c r="A1866" s="1" t="s">
        <v>8</v>
      </c>
      <c r="B1866" s="1" t="s">
        <v>23</v>
      </c>
      <c r="C1866" s="2">
        <v>0</v>
      </c>
      <c r="D1866" s="2">
        <v>0</v>
      </c>
      <c r="E1866" s="3" t="str">
        <f t="shared" si="116"/>
        <v/>
      </c>
      <c r="F1866" s="2">
        <v>0</v>
      </c>
      <c r="G1866" s="2">
        <v>0</v>
      </c>
      <c r="H1866" s="3" t="str">
        <f t="shared" si="117"/>
        <v/>
      </c>
      <c r="I1866" s="2">
        <v>0</v>
      </c>
      <c r="J1866" s="3" t="str">
        <f t="shared" si="118"/>
        <v/>
      </c>
      <c r="K1866" s="2">
        <v>150.83963</v>
      </c>
      <c r="L1866" s="2">
        <v>5.0777299999999999</v>
      </c>
      <c r="M1866" s="3">
        <f t="shared" si="119"/>
        <v>-0.96633689700776915</v>
      </c>
    </row>
    <row r="1867" spans="1:13" x14ac:dyDescent="0.2">
      <c r="A1867" s="1" t="s">
        <v>7</v>
      </c>
      <c r="B1867" s="1" t="s">
        <v>23</v>
      </c>
      <c r="C1867" s="2">
        <v>0</v>
      </c>
      <c r="D1867" s="2">
        <v>0</v>
      </c>
      <c r="E1867" s="3" t="str">
        <f t="shared" si="116"/>
        <v/>
      </c>
      <c r="F1867" s="2">
        <v>21.295590000000001</v>
      </c>
      <c r="G1867" s="2">
        <v>59.783430000000003</v>
      </c>
      <c r="H1867" s="3">
        <f t="shared" si="117"/>
        <v>1.8073150356482257</v>
      </c>
      <c r="I1867" s="2">
        <v>171.75684000000001</v>
      </c>
      <c r="J1867" s="3">
        <f t="shared" si="118"/>
        <v>-0.65192984454068903</v>
      </c>
      <c r="K1867" s="2">
        <v>882.46391000000006</v>
      </c>
      <c r="L1867" s="2">
        <v>965.51313000000005</v>
      </c>
      <c r="M1867" s="3">
        <f t="shared" si="119"/>
        <v>9.4110613543391342E-2</v>
      </c>
    </row>
    <row r="1868" spans="1:13" x14ac:dyDescent="0.2">
      <c r="A1868" s="1" t="s">
        <v>6</v>
      </c>
      <c r="B1868" s="1" t="s">
        <v>23</v>
      </c>
      <c r="C1868" s="2">
        <v>0</v>
      </c>
      <c r="D1868" s="2">
        <v>0</v>
      </c>
      <c r="E1868" s="3" t="str">
        <f t="shared" si="116"/>
        <v/>
      </c>
      <c r="F1868" s="2">
        <v>172.178</v>
      </c>
      <c r="G1868" s="2">
        <v>0.40961999999999998</v>
      </c>
      <c r="H1868" s="3">
        <f t="shared" si="117"/>
        <v>-0.99762095041178311</v>
      </c>
      <c r="I1868" s="2">
        <v>6.0217499999999999</v>
      </c>
      <c r="J1868" s="3">
        <f t="shared" si="118"/>
        <v>-0.93197658487981072</v>
      </c>
      <c r="K1868" s="2">
        <v>581.69155999999998</v>
      </c>
      <c r="L1868" s="2">
        <v>1212.9926</v>
      </c>
      <c r="M1868" s="3">
        <f t="shared" si="119"/>
        <v>1.0852848543994691</v>
      </c>
    </row>
    <row r="1869" spans="1:13" x14ac:dyDescent="0.2">
      <c r="A1869" s="1" t="s">
        <v>5</v>
      </c>
      <c r="B1869" s="1" t="s">
        <v>23</v>
      </c>
      <c r="C1869" s="2">
        <v>0</v>
      </c>
      <c r="D1869" s="2">
        <v>0</v>
      </c>
      <c r="E1869" s="3" t="str">
        <f t="shared" si="116"/>
        <v/>
      </c>
      <c r="F1869" s="2">
        <v>0</v>
      </c>
      <c r="G1869" s="2">
        <v>0</v>
      </c>
      <c r="H1869" s="3" t="str">
        <f t="shared" si="117"/>
        <v/>
      </c>
      <c r="I1869" s="2">
        <v>0</v>
      </c>
      <c r="J1869" s="3" t="str">
        <f t="shared" si="118"/>
        <v/>
      </c>
      <c r="K1869" s="2">
        <v>0</v>
      </c>
      <c r="L1869" s="2">
        <v>2.0250000000000001E-2</v>
      </c>
      <c r="M1869" s="3" t="str">
        <f t="shared" si="119"/>
        <v/>
      </c>
    </row>
    <row r="1870" spans="1:13" x14ac:dyDescent="0.2">
      <c r="A1870" s="1" t="s">
        <v>4</v>
      </c>
      <c r="B1870" s="1" t="s">
        <v>23</v>
      </c>
      <c r="C1870" s="2">
        <v>0</v>
      </c>
      <c r="D1870" s="2">
        <v>0</v>
      </c>
      <c r="E1870" s="3" t="str">
        <f t="shared" si="116"/>
        <v/>
      </c>
      <c r="F1870" s="2">
        <v>43.571750000000002</v>
      </c>
      <c r="G1870" s="2">
        <v>0</v>
      </c>
      <c r="H1870" s="3">
        <f t="shared" si="117"/>
        <v>-1</v>
      </c>
      <c r="I1870" s="2">
        <v>0.64800000000000002</v>
      </c>
      <c r="J1870" s="3">
        <f t="shared" si="118"/>
        <v>-1</v>
      </c>
      <c r="K1870" s="2">
        <v>455.86845</v>
      </c>
      <c r="L1870" s="2">
        <v>401.41987</v>
      </c>
      <c r="M1870" s="3">
        <f t="shared" si="119"/>
        <v>-0.11943923735016093</v>
      </c>
    </row>
    <row r="1871" spans="1:13" x14ac:dyDescent="0.2">
      <c r="A1871" s="1" t="s">
        <v>24</v>
      </c>
      <c r="B1871" s="1" t="s">
        <v>23</v>
      </c>
      <c r="C1871" s="2">
        <v>0</v>
      </c>
      <c r="D1871" s="2">
        <v>0</v>
      </c>
      <c r="E1871" s="3" t="str">
        <f t="shared" si="116"/>
        <v/>
      </c>
      <c r="F1871" s="2">
        <v>0</v>
      </c>
      <c r="G1871" s="2">
        <v>0</v>
      </c>
      <c r="H1871" s="3" t="str">
        <f t="shared" si="117"/>
        <v/>
      </c>
      <c r="I1871" s="2">
        <v>0</v>
      </c>
      <c r="J1871" s="3" t="str">
        <f t="shared" si="118"/>
        <v/>
      </c>
      <c r="K1871" s="2">
        <v>2710.0672100000002</v>
      </c>
      <c r="L1871" s="2">
        <v>0</v>
      </c>
      <c r="M1871" s="3">
        <f t="shared" si="119"/>
        <v>-1</v>
      </c>
    </row>
    <row r="1872" spans="1:13" x14ac:dyDescent="0.2">
      <c r="A1872" s="1" t="s">
        <v>3</v>
      </c>
      <c r="B1872" s="1" t="s">
        <v>23</v>
      </c>
      <c r="C1872" s="2">
        <v>0</v>
      </c>
      <c r="D1872" s="2">
        <v>0</v>
      </c>
      <c r="E1872" s="3" t="str">
        <f t="shared" si="116"/>
        <v/>
      </c>
      <c r="F1872" s="2">
        <v>0</v>
      </c>
      <c r="G1872" s="2">
        <v>0</v>
      </c>
      <c r="H1872" s="3" t="str">
        <f t="shared" si="117"/>
        <v/>
      </c>
      <c r="I1872" s="2">
        <v>0</v>
      </c>
      <c r="J1872" s="3" t="str">
        <f t="shared" si="118"/>
        <v/>
      </c>
      <c r="K1872" s="2">
        <v>63.884399999999999</v>
      </c>
      <c r="L1872" s="2">
        <v>0</v>
      </c>
      <c r="M1872" s="3">
        <f t="shared" si="119"/>
        <v>-1</v>
      </c>
    </row>
    <row r="1873" spans="1:13" x14ac:dyDescent="0.2">
      <c r="A1873" s="1" t="s">
        <v>2</v>
      </c>
      <c r="B1873" s="1" t="s">
        <v>23</v>
      </c>
      <c r="C1873" s="2">
        <v>0</v>
      </c>
      <c r="D1873" s="2">
        <v>0</v>
      </c>
      <c r="E1873" s="3" t="str">
        <f t="shared" si="116"/>
        <v/>
      </c>
      <c r="F1873" s="2">
        <v>0</v>
      </c>
      <c r="G1873" s="2">
        <v>4.8105000000000002</v>
      </c>
      <c r="H1873" s="3" t="str">
        <f t="shared" si="117"/>
        <v/>
      </c>
      <c r="I1873" s="2">
        <v>175.13615999999999</v>
      </c>
      <c r="J1873" s="3">
        <f t="shared" si="118"/>
        <v>-0.97253279962287631</v>
      </c>
      <c r="K1873" s="2">
        <v>219.01227</v>
      </c>
      <c r="L1873" s="2">
        <v>300.95109000000002</v>
      </c>
      <c r="M1873" s="3">
        <f t="shared" si="119"/>
        <v>0.37412890154510525</v>
      </c>
    </row>
    <row r="1874" spans="1:13" x14ac:dyDescent="0.2">
      <c r="A1874" s="6" t="s">
        <v>0</v>
      </c>
      <c r="B1874" s="6" t="s">
        <v>23</v>
      </c>
      <c r="C1874" s="5">
        <v>0</v>
      </c>
      <c r="D1874" s="5">
        <v>0</v>
      </c>
      <c r="E1874" s="4" t="str">
        <f t="shared" si="116"/>
        <v/>
      </c>
      <c r="F1874" s="5">
        <v>679.43011999999999</v>
      </c>
      <c r="G1874" s="5">
        <v>233.81125</v>
      </c>
      <c r="H1874" s="4">
        <f t="shared" si="117"/>
        <v>-0.65587152656699998</v>
      </c>
      <c r="I1874" s="5">
        <v>1085.5038199999999</v>
      </c>
      <c r="J1874" s="4">
        <f t="shared" si="118"/>
        <v>-0.78460577872494264</v>
      </c>
      <c r="K1874" s="5">
        <v>19866.783660000001</v>
      </c>
      <c r="L1874" s="5">
        <v>8398.8337100000008</v>
      </c>
      <c r="M1874" s="4">
        <f t="shared" si="119"/>
        <v>-0.57724240351444989</v>
      </c>
    </row>
    <row r="1875" spans="1:13" x14ac:dyDescent="0.2">
      <c r="A1875" s="1" t="s">
        <v>22</v>
      </c>
      <c r="B1875" s="1" t="s">
        <v>1</v>
      </c>
      <c r="C1875" s="2">
        <v>0</v>
      </c>
      <c r="D1875" s="2">
        <v>0</v>
      </c>
      <c r="E1875" s="3" t="str">
        <f t="shared" si="116"/>
        <v/>
      </c>
      <c r="F1875" s="2">
        <v>30780.120849999999</v>
      </c>
      <c r="G1875" s="2">
        <v>12861.26281</v>
      </c>
      <c r="H1875" s="3">
        <f t="shared" si="117"/>
        <v>-0.58215684491050324</v>
      </c>
      <c r="I1875" s="2">
        <v>15273.38796</v>
      </c>
      <c r="J1875" s="3">
        <f t="shared" si="118"/>
        <v>-0.15792993383767884</v>
      </c>
      <c r="K1875" s="2">
        <v>139238.45791</v>
      </c>
      <c r="L1875" s="2">
        <v>194279.83356999999</v>
      </c>
      <c r="M1875" s="3">
        <f t="shared" si="119"/>
        <v>0.39530296791693331</v>
      </c>
    </row>
    <row r="1876" spans="1:13" x14ac:dyDescent="0.2">
      <c r="A1876" s="1" t="s">
        <v>21</v>
      </c>
      <c r="B1876" s="1" t="s">
        <v>1</v>
      </c>
      <c r="C1876" s="2">
        <v>0</v>
      </c>
      <c r="D1876" s="2">
        <v>0</v>
      </c>
      <c r="E1876" s="3" t="str">
        <f t="shared" si="116"/>
        <v/>
      </c>
      <c r="F1876" s="2">
        <v>2290.9461500000002</v>
      </c>
      <c r="G1876" s="2">
        <v>2496.9062100000001</v>
      </c>
      <c r="H1876" s="3">
        <f t="shared" si="117"/>
        <v>8.9901746490200107E-2</v>
      </c>
      <c r="I1876" s="2">
        <v>2241.4951299999998</v>
      </c>
      <c r="J1876" s="3">
        <f t="shared" si="118"/>
        <v>0.11394674767818946</v>
      </c>
      <c r="K1876" s="2">
        <v>31329.212350000002</v>
      </c>
      <c r="L1876" s="2">
        <v>38325.335800000001</v>
      </c>
      <c r="M1876" s="3">
        <f t="shared" si="119"/>
        <v>0.22330990552336694</v>
      </c>
    </row>
    <row r="1877" spans="1:13" x14ac:dyDescent="0.2">
      <c r="A1877" s="1" t="s">
        <v>20</v>
      </c>
      <c r="B1877" s="1" t="s">
        <v>1</v>
      </c>
      <c r="C1877" s="2">
        <v>0</v>
      </c>
      <c r="D1877" s="2">
        <v>0</v>
      </c>
      <c r="E1877" s="3" t="str">
        <f t="shared" si="116"/>
        <v/>
      </c>
      <c r="F1877" s="2">
        <v>149.69028</v>
      </c>
      <c r="G1877" s="2">
        <v>104.7908</v>
      </c>
      <c r="H1877" s="3">
        <f t="shared" si="117"/>
        <v>-0.29994920177849893</v>
      </c>
      <c r="I1877" s="2">
        <v>266.77692000000002</v>
      </c>
      <c r="J1877" s="3">
        <f t="shared" si="118"/>
        <v>-0.6071969044398593</v>
      </c>
      <c r="K1877" s="2">
        <v>3260.19425</v>
      </c>
      <c r="L1877" s="2">
        <v>2217.3027299999999</v>
      </c>
      <c r="M1877" s="3">
        <f t="shared" si="119"/>
        <v>-0.31988631352257624</v>
      </c>
    </row>
    <row r="1878" spans="1:13" x14ac:dyDescent="0.2">
      <c r="A1878" s="1" t="s">
        <v>19</v>
      </c>
      <c r="B1878" s="1" t="s">
        <v>1</v>
      </c>
      <c r="C1878" s="2">
        <v>0</v>
      </c>
      <c r="D1878" s="2">
        <v>0</v>
      </c>
      <c r="E1878" s="3" t="str">
        <f t="shared" si="116"/>
        <v/>
      </c>
      <c r="F1878" s="2">
        <v>1.8400000000000001E-3</v>
      </c>
      <c r="G1878" s="2">
        <v>0</v>
      </c>
      <c r="H1878" s="3">
        <f t="shared" si="117"/>
        <v>-1</v>
      </c>
      <c r="I1878" s="2">
        <v>0</v>
      </c>
      <c r="J1878" s="3" t="str">
        <f t="shared" si="118"/>
        <v/>
      </c>
      <c r="K1878" s="2">
        <v>3.9806699999999999</v>
      </c>
      <c r="L1878" s="2">
        <v>0.20455999999999999</v>
      </c>
      <c r="M1878" s="3">
        <f t="shared" si="119"/>
        <v>-0.94861166587534262</v>
      </c>
    </row>
    <row r="1879" spans="1:13" x14ac:dyDescent="0.2">
      <c r="A1879" s="1" t="s">
        <v>18</v>
      </c>
      <c r="B1879" s="1" t="s">
        <v>1</v>
      </c>
      <c r="C1879" s="2">
        <v>0</v>
      </c>
      <c r="D1879" s="2">
        <v>0</v>
      </c>
      <c r="E1879" s="3" t="str">
        <f t="shared" si="116"/>
        <v/>
      </c>
      <c r="F1879" s="2">
        <v>0</v>
      </c>
      <c r="G1879" s="2">
        <v>0</v>
      </c>
      <c r="H1879" s="3" t="str">
        <f t="shared" si="117"/>
        <v/>
      </c>
      <c r="I1879" s="2">
        <v>0</v>
      </c>
      <c r="J1879" s="3" t="str">
        <f t="shared" si="118"/>
        <v/>
      </c>
      <c r="K1879" s="2">
        <v>2.0327999999999999</v>
      </c>
      <c r="L1879" s="2">
        <v>1.1690000000000001E-2</v>
      </c>
      <c r="M1879" s="3">
        <f t="shared" si="119"/>
        <v>-0.99424931129476579</v>
      </c>
    </row>
    <row r="1880" spans="1:13" x14ac:dyDescent="0.2">
      <c r="A1880" s="1" t="s">
        <v>17</v>
      </c>
      <c r="B1880" s="1" t="s">
        <v>1</v>
      </c>
      <c r="C1880" s="2">
        <v>0</v>
      </c>
      <c r="D1880" s="2">
        <v>0</v>
      </c>
      <c r="E1880" s="3" t="str">
        <f t="shared" si="116"/>
        <v/>
      </c>
      <c r="F1880" s="2">
        <v>35.225630000000002</v>
      </c>
      <c r="G1880" s="2">
        <v>20.611699999999999</v>
      </c>
      <c r="H1880" s="3">
        <f t="shared" si="117"/>
        <v>-0.41486639131791259</v>
      </c>
      <c r="I1880" s="2">
        <v>8.2245100000000004</v>
      </c>
      <c r="J1880" s="3">
        <f t="shared" si="118"/>
        <v>1.5061310643430428</v>
      </c>
      <c r="K1880" s="2">
        <v>278.69112999999999</v>
      </c>
      <c r="L1880" s="2">
        <v>148.59495000000001</v>
      </c>
      <c r="M1880" s="3">
        <f t="shared" si="119"/>
        <v>-0.46681134056903772</v>
      </c>
    </row>
    <row r="1881" spans="1:13" x14ac:dyDescent="0.2">
      <c r="A1881" s="1" t="s">
        <v>16</v>
      </c>
      <c r="B1881" s="1" t="s">
        <v>1</v>
      </c>
      <c r="C1881" s="2">
        <v>0</v>
      </c>
      <c r="D1881" s="2">
        <v>0</v>
      </c>
      <c r="E1881" s="3" t="str">
        <f t="shared" si="116"/>
        <v/>
      </c>
      <c r="F1881" s="2">
        <v>0</v>
      </c>
      <c r="G1881" s="2">
        <v>0</v>
      </c>
      <c r="H1881" s="3" t="str">
        <f t="shared" si="117"/>
        <v/>
      </c>
      <c r="I1881" s="2">
        <v>0</v>
      </c>
      <c r="J1881" s="3" t="str">
        <f t="shared" si="118"/>
        <v/>
      </c>
      <c r="K1881" s="2">
        <v>253.65</v>
      </c>
      <c r="L1881" s="2">
        <v>8</v>
      </c>
      <c r="M1881" s="3">
        <f t="shared" si="119"/>
        <v>-0.96846047703528482</v>
      </c>
    </row>
    <row r="1882" spans="1:13" x14ac:dyDescent="0.2">
      <c r="A1882" s="1" t="s">
        <v>15</v>
      </c>
      <c r="B1882" s="1" t="s">
        <v>1</v>
      </c>
      <c r="C1882" s="2">
        <v>0</v>
      </c>
      <c r="D1882" s="2">
        <v>0</v>
      </c>
      <c r="E1882" s="3" t="str">
        <f t="shared" si="116"/>
        <v/>
      </c>
      <c r="F1882" s="2">
        <v>0</v>
      </c>
      <c r="G1882" s="2">
        <v>0</v>
      </c>
      <c r="H1882" s="3" t="str">
        <f t="shared" si="117"/>
        <v/>
      </c>
      <c r="I1882" s="2">
        <v>0</v>
      </c>
      <c r="J1882" s="3" t="str">
        <f t="shared" si="118"/>
        <v/>
      </c>
      <c r="K1882" s="2">
        <v>1.375</v>
      </c>
      <c r="L1882" s="2">
        <v>0.19700000000000001</v>
      </c>
      <c r="M1882" s="3">
        <f t="shared" si="119"/>
        <v>-0.85672727272727278</v>
      </c>
    </row>
    <row r="1883" spans="1:13" x14ac:dyDescent="0.2">
      <c r="A1883" s="1" t="s">
        <v>14</v>
      </c>
      <c r="B1883" s="1" t="s">
        <v>1</v>
      </c>
      <c r="C1883" s="2">
        <v>0</v>
      </c>
      <c r="D1883" s="2">
        <v>0</v>
      </c>
      <c r="E1883" s="3" t="str">
        <f t="shared" si="116"/>
        <v/>
      </c>
      <c r="F1883" s="2">
        <v>0</v>
      </c>
      <c r="G1883" s="2">
        <v>0</v>
      </c>
      <c r="H1883" s="3" t="str">
        <f t="shared" si="117"/>
        <v/>
      </c>
      <c r="I1883" s="2">
        <v>0</v>
      </c>
      <c r="J1883" s="3" t="str">
        <f t="shared" si="118"/>
        <v/>
      </c>
      <c r="K1883" s="2">
        <v>1.9677199999999999</v>
      </c>
      <c r="L1883" s="2">
        <v>0</v>
      </c>
      <c r="M1883" s="3">
        <f t="shared" si="119"/>
        <v>-1</v>
      </c>
    </row>
    <row r="1884" spans="1:13" x14ac:dyDescent="0.2">
      <c r="A1884" s="1" t="s">
        <v>13</v>
      </c>
      <c r="B1884" s="1" t="s">
        <v>1</v>
      </c>
      <c r="C1884" s="2">
        <v>0</v>
      </c>
      <c r="D1884" s="2">
        <v>0</v>
      </c>
      <c r="E1884" s="3" t="str">
        <f t="shared" si="116"/>
        <v/>
      </c>
      <c r="F1884" s="2">
        <v>51.624720000000003</v>
      </c>
      <c r="G1884" s="2">
        <v>98.949849999999998</v>
      </c>
      <c r="H1884" s="3">
        <f t="shared" si="117"/>
        <v>0.91671451196248599</v>
      </c>
      <c r="I1884" s="2">
        <v>287.40195</v>
      </c>
      <c r="J1884" s="3">
        <f t="shared" si="118"/>
        <v>-0.65570919056046773</v>
      </c>
      <c r="K1884" s="2">
        <v>1953.0046199999999</v>
      </c>
      <c r="L1884" s="2">
        <v>3769.5394999999999</v>
      </c>
      <c r="M1884" s="3">
        <f t="shared" si="119"/>
        <v>0.93012318629333302</v>
      </c>
    </row>
    <row r="1885" spans="1:13" x14ac:dyDescent="0.2">
      <c r="A1885" s="1" t="s">
        <v>12</v>
      </c>
      <c r="B1885" s="1" t="s">
        <v>1</v>
      </c>
      <c r="C1885" s="2">
        <v>0</v>
      </c>
      <c r="D1885" s="2">
        <v>0</v>
      </c>
      <c r="E1885" s="3" t="str">
        <f t="shared" si="116"/>
        <v/>
      </c>
      <c r="F1885" s="2">
        <v>4.1495100000000003</v>
      </c>
      <c r="G1885" s="2">
        <v>0</v>
      </c>
      <c r="H1885" s="3">
        <f t="shared" si="117"/>
        <v>-1</v>
      </c>
      <c r="I1885" s="2">
        <v>0</v>
      </c>
      <c r="J1885" s="3" t="str">
        <f t="shared" si="118"/>
        <v/>
      </c>
      <c r="K1885" s="2">
        <v>6.7915099999999997</v>
      </c>
      <c r="L1885" s="2">
        <v>2.4880900000000001</v>
      </c>
      <c r="M1885" s="3">
        <f t="shared" si="119"/>
        <v>-0.63364700928070483</v>
      </c>
    </row>
    <row r="1886" spans="1:13" x14ac:dyDescent="0.2">
      <c r="A1886" s="1" t="s">
        <v>11</v>
      </c>
      <c r="B1886" s="1" t="s">
        <v>1</v>
      </c>
      <c r="C1886" s="2">
        <v>0</v>
      </c>
      <c r="D1886" s="2">
        <v>0</v>
      </c>
      <c r="E1886" s="3" t="str">
        <f t="shared" si="116"/>
        <v/>
      </c>
      <c r="F1886" s="2">
        <v>531.32489999999996</v>
      </c>
      <c r="G1886" s="2">
        <v>593.62222999999994</v>
      </c>
      <c r="H1886" s="3">
        <f t="shared" si="117"/>
        <v>0.11724903161888323</v>
      </c>
      <c r="I1886" s="2">
        <v>483.45037000000002</v>
      </c>
      <c r="J1886" s="3">
        <f t="shared" si="118"/>
        <v>0.22788659774942333</v>
      </c>
      <c r="K1886" s="2">
        <v>5402.9788099999996</v>
      </c>
      <c r="L1886" s="2">
        <v>7079.9875899999997</v>
      </c>
      <c r="M1886" s="3">
        <f t="shared" si="119"/>
        <v>0.31038596281298392</v>
      </c>
    </row>
    <row r="1887" spans="1:13" x14ac:dyDescent="0.2">
      <c r="A1887" s="1" t="s">
        <v>10</v>
      </c>
      <c r="B1887" s="1" t="s">
        <v>1</v>
      </c>
      <c r="C1887" s="2">
        <v>0</v>
      </c>
      <c r="D1887" s="2">
        <v>0</v>
      </c>
      <c r="E1887" s="3" t="str">
        <f t="shared" si="116"/>
        <v/>
      </c>
      <c r="F1887" s="2">
        <v>3511.3717200000001</v>
      </c>
      <c r="G1887" s="2">
        <v>6802.6959399999996</v>
      </c>
      <c r="H1887" s="3">
        <f t="shared" si="117"/>
        <v>0.93733289507725481</v>
      </c>
      <c r="I1887" s="2">
        <v>1423.4271900000001</v>
      </c>
      <c r="J1887" s="3">
        <f t="shared" si="118"/>
        <v>3.7790965268831203</v>
      </c>
      <c r="K1887" s="2">
        <v>20737.800080000001</v>
      </c>
      <c r="L1887" s="2">
        <v>29948.274570000001</v>
      </c>
      <c r="M1887" s="3">
        <f t="shared" si="119"/>
        <v>0.44413941953673231</v>
      </c>
    </row>
    <row r="1888" spans="1:13" x14ac:dyDescent="0.2">
      <c r="A1888" s="1" t="s">
        <v>9</v>
      </c>
      <c r="B1888" s="1" t="s">
        <v>1</v>
      </c>
      <c r="C1888" s="2">
        <v>0</v>
      </c>
      <c r="D1888" s="2">
        <v>0</v>
      </c>
      <c r="E1888" s="3" t="str">
        <f t="shared" si="116"/>
        <v/>
      </c>
      <c r="F1888" s="2">
        <v>188.71010000000001</v>
      </c>
      <c r="G1888" s="2">
        <v>63.855800000000002</v>
      </c>
      <c r="H1888" s="3">
        <f t="shared" si="117"/>
        <v>-0.66161959534757275</v>
      </c>
      <c r="I1888" s="2">
        <v>122.61114000000001</v>
      </c>
      <c r="J1888" s="3">
        <f t="shared" si="118"/>
        <v>-0.47920066643210402</v>
      </c>
      <c r="K1888" s="2">
        <v>1879.86958</v>
      </c>
      <c r="L1888" s="2">
        <v>1387.66679</v>
      </c>
      <c r="M1888" s="3">
        <f t="shared" si="119"/>
        <v>-0.26182815831298256</v>
      </c>
    </row>
    <row r="1889" spans="1:13" x14ac:dyDescent="0.2">
      <c r="A1889" s="1" t="s">
        <v>8</v>
      </c>
      <c r="B1889" s="1" t="s">
        <v>1</v>
      </c>
      <c r="C1889" s="2">
        <v>0</v>
      </c>
      <c r="D1889" s="2">
        <v>0</v>
      </c>
      <c r="E1889" s="3" t="str">
        <f t="shared" si="116"/>
        <v/>
      </c>
      <c r="F1889" s="2">
        <v>1026.4451300000001</v>
      </c>
      <c r="G1889" s="2">
        <v>789.29022999999995</v>
      </c>
      <c r="H1889" s="3">
        <f t="shared" si="117"/>
        <v>-0.23104488790355515</v>
      </c>
      <c r="I1889" s="2">
        <v>1306.23082</v>
      </c>
      <c r="J1889" s="3">
        <f t="shared" si="118"/>
        <v>-0.39574980323921616</v>
      </c>
      <c r="K1889" s="2">
        <v>6428.5648799999999</v>
      </c>
      <c r="L1889" s="2">
        <v>9808.2031700000007</v>
      </c>
      <c r="M1889" s="3">
        <f t="shared" si="119"/>
        <v>0.52572204731330352</v>
      </c>
    </row>
    <row r="1890" spans="1:13" x14ac:dyDescent="0.2">
      <c r="A1890" s="1" t="s">
        <v>7</v>
      </c>
      <c r="B1890" s="1" t="s">
        <v>1</v>
      </c>
      <c r="C1890" s="2">
        <v>0</v>
      </c>
      <c r="D1890" s="2">
        <v>0</v>
      </c>
      <c r="E1890" s="3" t="str">
        <f t="shared" si="116"/>
        <v/>
      </c>
      <c r="F1890" s="2">
        <v>0</v>
      </c>
      <c r="G1890" s="2">
        <v>0</v>
      </c>
      <c r="H1890" s="3" t="str">
        <f t="shared" si="117"/>
        <v/>
      </c>
      <c r="I1890" s="2">
        <v>0</v>
      </c>
      <c r="J1890" s="3" t="str">
        <f t="shared" si="118"/>
        <v/>
      </c>
      <c r="K1890" s="2">
        <v>488.89447000000001</v>
      </c>
      <c r="L1890" s="2">
        <v>0</v>
      </c>
      <c r="M1890" s="3">
        <f t="shared" si="119"/>
        <v>-1</v>
      </c>
    </row>
    <row r="1891" spans="1:13" x14ac:dyDescent="0.2">
      <c r="A1891" s="1" t="s">
        <v>6</v>
      </c>
      <c r="B1891" s="1" t="s">
        <v>1</v>
      </c>
      <c r="C1891" s="2">
        <v>22</v>
      </c>
      <c r="D1891" s="2">
        <v>0</v>
      </c>
      <c r="E1891" s="3">
        <f t="shared" si="116"/>
        <v>-1</v>
      </c>
      <c r="F1891" s="2">
        <v>526.33543999999995</v>
      </c>
      <c r="G1891" s="2">
        <v>210.23952</v>
      </c>
      <c r="H1891" s="3">
        <f t="shared" si="117"/>
        <v>-0.60055982549835518</v>
      </c>
      <c r="I1891" s="2">
        <v>220.8818</v>
      </c>
      <c r="J1891" s="3">
        <f t="shared" si="118"/>
        <v>-4.8180882263726521E-2</v>
      </c>
      <c r="K1891" s="2">
        <v>5902.6709099999998</v>
      </c>
      <c r="L1891" s="2">
        <v>2438.9536800000001</v>
      </c>
      <c r="M1891" s="3">
        <f t="shared" si="119"/>
        <v>-0.5868050722821001</v>
      </c>
    </row>
    <row r="1892" spans="1:13" x14ac:dyDescent="0.2">
      <c r="A1892" s="1" t="s">
        <v>5</v>
      </c>
      <c r="B1892" s="1" t="s">
        <v>1</v>
      </c>
      <c r="C1892" s="2">
        <v>0</v>
      </c>
      <c r="D1892" s="2">
        <v>0</v>
      </c>
      <c r="E1892" s="3" t="str">
        <f t="shared" si="116"/>
        <v/>
      </c>
      <c r="F1892" s="2">
        <v>0</v>
      </c>
      <c r="G1892" s="2">
        <v>0</v>
      </c>
      <c r="H1892" s="3" t="str">
        <f t="shared" si="117"/>
        <v/>
      </c>
      <c r="I1892" s="2">
        <v>0</v>
      </c>
      <c r="J1892" s="3" t="str">
        <f t="shared" si="118"/>
        <v/>
      </c>
      <c r="K1892" s="2">
        <v>2.205E-2</v>
      </c>
      <c r="L1892" s="2">
        <v>0</v>
      </c>
      <c r="M1892" s="3">
        <f t="shared" si="119"/>
        <v>-1</v>
      </c>
    </row>
    <row r="1893" spans="1:13" x14ac:dyDescent="0.2">
      <c r="A1893" s="1" t="s">
        <v>4</v>
      </c>
      <c r="B1893" s="1" t="s">
        <v>1</v>
      </c>
      <c r="C1893" s="2">
        <v>0</v>
      </c>
      <c r="D1893" s="2">
        <v>0</v>
      </c>
      <c r="E1893" s="3" t="str">
        <f t="shared" si="116"/>
        <v/>
      </c>
      <c r="F1893" s="2">
        <v>177.80790999999999</v>
      </c>
      <c r="G1893" s="2">
        <v>368.92075</v>
      </c>
      <c r="H1893" s="3">
        <f t="shared" si="117"/>
        <v>1.0748275484482104</v>
      </c>
      <c r="I1893" s="2">
        <v>138.28121999999999</v>
      </c>
      <c r="J1893" s="3">
        <f t="shared" si="118"/>
        <v>1.6679020477256423</v>
      </c>
      <c r="K1893" s="2">
        <v>2244.3232800000001</v>
      </c>
      <c r="L1893" s="2">
        <v>3465.7729100000001</v>
      </c>
      <c r="M1893" s="3">
        <f t="shared" si="119"/>
        <v>0.54423961150552258</v>
      </c>
    </row>
    <row r="1894" spans="1:13" x14ac:dyDescent="0.2">
      <c r="A1894" s="1" t="s">
        <v>24</v>
      </c>
      <c r="B1894" s="1" t="s">
        <v>1</v>
      </c>
      <c r="C1894" s="2">
        <v>0</v>
      </c>
      <c r="D1894" s="2">
        <v>0</v>
      </c>
      <c r="E1894" s="3" t="str">
        <f t="shared" si="116"/>
        <v/>
      </c>
      <c r="F1894" s="2">
        <v>0</v>
      </c>
      <c r="G1894" s="2">
        <v>2.6080000000000001</v>
      </c>
      <c r="H1894" s="3" t="str">
        <f t="shared" si="117"/>
        <v/>
      </c>
      <c r="I1894" s="2">
        <v>0</v>
      </c>
      <c r="J1894" s="3" t="str">
        <f t="shared" si="118"/>
        <v/>
      </c>
      <c r="K1894" s="2">
        <v>0</v>
      </c>
      <c r="L1894" s="2">
        <v>2.6080000000000001</v>
      </c>
      <c r="M1894" s="3" t="str">
        <f t="shared" si="119"/>
        <v/>
      </c>
    </row>
    <row r="1895" spans="1:13" x14ac:dyDescent="0.2">
      <c r="A1895" s="1" t="s">
        <v>3</v>
      </c>
      <c r="B1895" s="1" t="s">
        <v>1</v>
      </c>
      <c r="C1895" s="2">
        <v>0</v>
      </c>
      <c r="D1895" s="2">
        <v>0</v>
      </c>
      <c r="E1895" s="3" t="str">
        <f t="shared" si="116"/>
        <v/>
      </c>
      <c r="F1895" s="2">
        <v>70.454359999999994</v>
      </c>
      <c r="G1895" s="2">
        <v>153.51066</v>
      </c>
      <c r="H1895" s="3">
        <f t="shared" si="117"/>
        <v>1.178866715984646</v>
      </c>
      <c r="I1895" s="2">
        <v>422.76922000000002</v>
      </c>
      <c r="J1895" s="3">
        <f t="shared" si="118"/>
        <v>-0.63689253441865989</v>
      </c>
      <c r="K1895" s="2">
        <v>2058.2844100000002</v>
      </c>
      <c r="L1895" s="2">
        <v>2600.9439600000001</v>
      </c>
      <c r="M1895" s="3">
        <f t="shared" si="119"/>
        <v>0.26364653366829893</v>
      </c>
    </row>
    <row r="1896" spans="1:13" x14ac:dyDescent="0.2">
      <c r="A1896" s="1" t="s">
        <v>2</v>
      </c>
      <c r="B1896" s="1" t="s">
        <v>1</v>
      </c>
      <c r="C1896" s="2">
        <v>0</v>
      </c>
      <c r="D1896" s="2">
        <v>0</v>
      </c>
      <c r="E1896" s="3" t="str">
        <f t="shared" si="116"/>
        <v/>
      </c>
      <c r="F1896" s="2">
        <v>0</v>
      </c>
      <c r="G1896" s="2">
        <v>0</v>
      </c>
      <c r="H1896" s="3" t="str">
        <f t="shared" si="117"/>
        <v/>
      </c>
      <c r="I1896" s="2">
        <v>0</v>
      </c>
      <c r="J1896" s="3" t="str">
        <f t="shared" si="118"/>
        <v/>
      </c>
      <c r="K1896" s="2">
        <v>3.18</v>
      </c>
      <c r="L1896" s="2">
        <v>2.9430000000000001E-2</v>
      </c>
      <c r="M1896" s="3">
        <f t="shared" si="119"/>
        <v>-0.99074528301886788</v>
      </c>
    </row>
    <row r="1897" spans="1:13" x14ac:dyDescent="0.2">
      <c r="A1897" s="6" t="s">
        <v>0</v>
      </c>
      <c r="B1897" s="6" t="s">
        <v>1</v>
      </c>
      <c r="C1897" s="5">
        <v>22</v>
      </c>
      <c r="D1897" s="5">
        <v>0</v>
      </c>
      <c r="E1897" s="4">
        <f t="shared" si="116"/>
        <v>-1</v>
      </c>
      <c r="F1897" s="5">
        <v>39344.20854</v>
      </c>
      <c r="G1897" s="5">
        <v>24567.264500000001</v>
      </c>
      <c r="H1897" s="4">
        <f t="shared" si="117"/>
        <v>-0.37558117416383541</v>
      </c>
      <c r="I1897" s="5">
        <v>22194.93823</v>
      </c>
      <c r="J1897" s="4">
        <f t="shared" si="118"/>
        <v>0.10688591450069573</v>
      </c>
      <c r="K1897" s="5">
        <v>221475.94643000001</v>
      </c>
      <c r="L1897" s="5">
        <v>295483.94799000002</v>
      </c>
      <c r="M1897" s="4">
        <f t="shared" si="119"/>
        <v>0.3341581907784783</v>
      </c>
    </row>
    <row r="1898" spans="1:13" x14ac:dyDescent="0.2">
      <c r="A1898" s="6" t="s">
        <v>0</v>
      </c>
      <c r="B1898" s="6"/>
      <c r="C1898" s="5">
        <v>81159.437569999995</v>
      </c>
      <c r="D1898" s="5">
        <v>2462.7929300000001</v>
      </c>
      <c r="E1898" s="4">
        <f t="shared" si="116"/>
        <v>-0.96965487928774963</v>
      </c>
      <c r="F1898" s="5">
        <v>12320499.792570001</v>
      </c>
      <c r="G1898" s="5">
        <v>13569737.017440001</v>
      </c>
      <c r="H1898" s="4">
        <f t="shared" si="117"/>
        <v>0.10139501204515788</v>
      </c>
      <c r="I1898" s="5">
        <v>13604225.39995</v>
      </c>
      <c r="J1898" s="4">
        <f t="shared" si="118"/>
        <v>-2.535122838388526E-3</v>
      </c>
      <c r="K1898" s="5">
        <v>131598403.50625999</v>
      </c>
      <c r="L1898" s="5">
        <v>147315872.62546</v>
      </c>
      <c r="M1898" s="4">
        <f t="shared" si="119"/>
        <v>0.11943510483736497</v>
      </c>
    </row>
    <row r="1899" spans="1:13" x14ac:dyDescent="0.2">
      <c r="C1899" s="2"/>
      <c r="D1899" s="2"/>
      <c r="E1899" s="3" t="str">
        <f t="shared" ref="E1897:E1916" si="120">IF(C1899=0,"",(D1899/C1899-1))</f>
        <v/>
      </c>
      <c r="F1899" s="2"/>
      <c r="G1899" s="2"/>
      <c r="H1899" s="3" t="str">
        <f t="shared" ref="H1897:H1916" si="121">IF(F1899=0,"",(G1899/F1899-1))</f>
        <v/>
      </c>
      <c r="I1899" s="2"/>
      <c r="J1899" s="3" t="str">
        <f t="shared" ref="J1897:J1916" si="122">IF(I1899=0,"",(G1899/I1899-1))</f>
        <v/>
      </c>
      <c r="K1899" s="2"/>
      <c r="L1899" s="2"/>
      <c r="M1899" s="3" t="str">
        <f t="shared" ref="M1897:M1916" si="123">IF(K1899=0,"",(L1899/K1899-1))</f>
        <v/>
      </c>
    </row>
    <row r="1900" spans="1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1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1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1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1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ref="E1917:E1980" si="124">IF(C1917=0,"",(D1917/C1917-1))</f>
        <v/>
      </c>
      <c r="F1917" s="2"/>
      <c r="G1917" s="2"/>
      <c r="H1917" s="3" t="str">
        <f t="shared" ref="H1917:H1980" si="125">IF(F1917=0,"",(G1917/F1917-1))</f>
        <v/>
      </c>
      <c r="I1917" s="2"/>
      <c r="J1917" s="3" t="str">
        <f t="shared" ref="J1917:J1980" si="126">IF(I1917=0,"",(G1917/I1917-1))</f>
        <v/>
      </c>
      <c r="K1917" s="2"/>
      <c r="L1917" s="2"/>
      <c r="M1917" s="3" t="str">
        <f t="shared" ref="M1917:M1980" si="127">IF(K1917=0,"",(L1917/K1917-1))</f>
        <v/>
      </c>
    </row>
    <row r="1918" spans="3:13" x14ac:dyDescent="0.2">
      <c r="C1918" s="2"/>
      <c r="D1918" s="2"/>
      <c r="E1918" s="3" t="str">
        <f t="shared" si="124"/>
        <v/>
      </c>
      <c r="F1918" s="2"/>
      <c r="G1918" s="2"/>
      <c r="H1918" s="3" t="str">
        <f t="shared" si="125"/>
        <v/>
      </c>
      <c r="I1918" s="2"/>
      <c r="J1918" s="3" t="str">
        <f t="shared" si="126"/>
        <v/>
      </c>
      <c r="K1918" s="2"/>
      <c r="L1918" s="2"/>
      <c r="M1918" s="3" t="str">
        <f t="shared" si="127"/>
        <v/>
      </c>
    </row>
    <row r="1919" spans="3:13" x14ac:dyDescent="0.2">
      <c r="C1919" s="2"/>
      <c r="D1919" s="2"/>
      <c r="E1919" s="3" t="str">
        <f t="shared" si="124"/>
        <v/>
      </c>
      <c r="F1919" s="2"/>
      <c r="G1919" s="2"/>
      <c r="H1919" s="3" t="str">
        <f t="shared" si="125"/>
        <v/>
      </c>
      <c r="I1919" s="2"/>
      <c r="J1919" s="3" t="str">
        <f t="shared" si="126"/>
        <v/>
      </c>
      <c r="K1919" s="2"/>
      <c r="L1919" s="2"/>
      <c r="M1919" s="3" t="str">
        <f t="shared" si="127"/>
        <v/>
      </c>
    </row>
    <row r="1920" spans="3:13" x14ac:dyDescent="0.2">
      <c r="C1920" s="2"/>
      <c r="D1920" s="2"/>
      <c r="E1920" s="3" t="str">
        <f t="shared" si="124"/>
        <v/>
      </c>
      <c r="F1920" s="2"/>
      <c r="G1920" s="2"/>
      <c r="H1920" s="3" t="str">
        <f t="shared" si="125"/>
        <v/>
      </c>
      <c r="I1920" s="2"/>
      <c r="J1920" s="3" t="str">
        <f t="shared" si="126"/>
        <v/>
      </c>
      <c r="K1920" s="2"/>
      <c r="L1920" s="2"/>
      <c r="M1920" s="3" t="str">
        <f t="shared" si="127"/>
        <v/>
      </c>
    </row>
    <row r="1921" spans="3:13" x14ac:dyDescent="0.2">
      <c r="C1921" s="2"/>
      <c r="D1921" s="2"/>
      <c r="E1921" s="3" t="str">
        <f t="shared" si="124"/>
        <v/>
      </c>
      <c r="F1921" s="2"/>
      <c r="G1921" s="2"/>
      <c r="H1921" s="3" t="str">
        <f t="shared" si="125"/>
        <v/>
      </c>
      <c r="I1921" s="2"/>
      <c r="J1921" s="3" t="str">
        <f t="shared" si="126"/>
        <v/>
      </c>
      <c r="K1921" s="2"/>
      <c r="L1921" s="2"/>
      <c r="M1921" s="3" t="str">
        <f t="shared" si="127"/>
        <v/>
      </c>
    </row>
    <row r="1922" spans="3:13" x14ac:dyDescent="0.2">
      <c r="C1922" s="2"/>
      <c r="D1922" s="2"/>
      <c r="E1922" s="3" t="str">
        <f t="shared" si="124"/>
        <v/>
      </c>
      <c r="F1922" s="2"/>
      <c r="G1922" s="2"/>
      <c r="H1922" s="3" t="str">
        <f t="shared" si="125"/>
        <v/>
      </c>
      <c r="I1922" s="2"/>
      <c r="J1922" s="3" t="str">
        <f t="shared" si="126"/>
        <v/>
      </c>
      <c r="K1922" s="2"/>
      <c r="L1922" s="2"/>
      <c r="M1922" s="3" t="str">
        <f t="shared" si="127"/>
        <v/>
      </c>
    </row>
    <row r="1923" spans="3:13" x14ac:dyDescent="0.2">
      <c r="C1923" s="2"/>
      <c r="D1923" s="2"/>
      <c r="E1923" s="3" t="str">
        <f t="shared" si="124"/>
        <v/>
      </c>
      <c r="F1923" s="2"/>
      <c r="G1923" s="2"/>
      <c r="H1923" s="3" t="str">
        <f t="shared" si="125"/>
        <v/>
      </c>
      <c r="I1923" s="2"/>
      <c r="J1923" s="3" t="str">
        <f t="shared" si="126"/>
        <v/>
      </c>
      <c r="K1923" s="2"/>
      <c r="L1923" s="2"/>
      <c r="M1923" s="3" t="str">
        <f t="shared" si="127"/>
        <v/>
      </c>
    </row>
    <row r="1924" spans="3:13" x14ac:dyDescent="0.2">
      <c r="C1924" s="2"/>
      <c r="D1924" s="2"/>
      <c r="E1924" s="3" t="str">
        <f t="shared" si="124"/>
        <v/>
      </c>
      <c r="F1924" s="2"/>
      <c r="G1924" s="2"/>
      <c r="H1924" s="3" t="str">
        <f t="shared" si="125"/>
        <v/>
      </c>
      <c r="I1924" s="2"/>
      <c r="J1924" s="3" t="str">
        <f t="shared" si="126"/>
        <v/>
      </c>
      <c r="K1924" s="2"/>
      <c r="L1924" s="2"/>
      <c r="M1924" s="3" t="str">
        <f t="shared" si="127"/>
        <v/>
      </c>
    </row>
    <row r="1925" spans="3:13" x14ac:dyDescent="0.2">
      <c r="C1925" s="2"/>
      <c r="D1925" s="2"/>
      <c r="E1925" s="3" t="str">
        <f t="shared" si="124"/>
        <v/>
      </c>
      <c r="F1925" s="2"/>
      <c r="G1925" s="2"/>
      <c r="H1925" s="3" t="str">
        <f t="shared" si="125"/>
        <v/>
      </c>
      <c r="I1925" s="2"/>
      <c r="J1925" s="3" t="str">
        <f t="shared" si="126"/>
        <v/>
      </c>
      <c r="K1925" s="2"/>
      <c r="L1925" s="2"/>
      <c r="M1925" s="3" t="str">
        <f t="shared" si="127"/>
        <v/>
      </c>
    </row>
    <row r="1926" spans="3:13" x14ac:dyDescent="0.2">
      <c r="C1926" s="2"/>
      <c r="D1926" s="2"/>
      <c r="E1926" s="3" t="str">
        <f t="shared" si="124"/>
        <v/>
      </c>
      <c r="F1926" s="2"/>
      <c r="G1926" s="2"/>
      <c r="H1926" s="3" t="str">
        <f t="shared" si="125"/>
        <v/>
      </c>
      <c r="I1926" s="2"/>
      <c r="J1926" s="3" t="str">
        <f t="shared" si="126"/>
        <v/>
      </c>
      <c r="K1926" s="2"/>
      <c r="L1926" s="2"/>
      <c r="M1926" s="3" t="str">
        <f t="shared" si="127"/>
        <v/>
      </c>
    </row>
    <row r="1927" spans="3:13" x14ac:dyDescent="0.2">
      <c r="C1927" s="2"/>
      <c r="D1927" s="2"/>
      <c r="E1927" s="3" t="str">
        <f t="shared" si="124"/>
        <v/>
      </c>
      <c r="F1927" s="2"/>
      <c r="G1927" s="2"/>
      <c r="H1927" s="3" t="str">
        <f t="shared" si="125"/>
        <v/>
      </c>
      <c r="I1927" s="2"/>
      <c r="J1927" s="3" t="str">
        <f t="shared" si="126"/>
        <v/>
      </c>
      <c r="K1927" s="2"/>
      <c r="L1927" s="2"/>
      <c r="M1927" s="3" t="str">
        <f t="shared" si="127"/>
        <v/>
      </c>
    </row>
    <row r="1928" spans="3:13" x14ac:dyDescent="0.2">
      <c r="C1928" s="2"/>
      <c r="D1928" s="2"/>
      <c r="E1928" s="3" t="str">
        <f t="shared" si="124"/>
        <v/>
      </c>
      <c r="F1928" s="2"/>
      <c r="G1928" s="2"/>
      <c r="H1928" s="3" t="str">
        <f t="shared" si="125"/>
        <v/>
      </c>
      <c r="I1928" s="2"/>
      <c r="J1928" s="3" t="str">
        <f t="shared" si="126"/>
        <v/>
      </c>
      <c r="K1928" s="2"/>
      <c r="L1928" s="2"/>
      <c r="M1928" s="3" t="str">
        <f t="shared" si="127"/>
        <v/>
      </c>
    </row>
    <row r="1929" spans="3:13" x14ac:dyDescent="0.2">
      <c r="C1929" s="2"/>
      <c r="D1929" s="2"/>
      <c r="E1929" s="3" t="str">
        <f t="shared" si="124"/>
        <v/>
      </c>
      <c r="F1929" s="2"/>
      <c r="G1929" s="2"/>
      <c r="H1929" s="3" t="str">
        <f t="shared" si="125"/>
        <v/>
      </c>
      <c r="I1929" s="2"/>
      <c r="J1929" s="3" t="str">
        <f t="shared" si="126"/>
        <v/>
      </c>
      <c r="K1929" s="2"/>
      <c r="L1929" s="2"/>
      <c r="M1929" s="3" t="str">
        <f t="shared" si="127"/>
        <v/>
      </c>
    </row>
    <row r="1930" spans="3:13" x14ac:dyDescent="0.2">
      <c r="C1930" s="2"/>
      <c r="D1930" s="2"/>
      <c r="E1930" s="3" t="str">
        <f t="shared" si="124"/>
        <v/>
      </c>
      <c r="F1930" s="2"/>
      <c r="G1930" s="2"/>
      <c r="H1930" s="3" t="str">
        <f t="shared" si="125"/>
        <v/>
      </c>
      <c r="I1930" s="2"/>
      <c r="J1930" s="3" t="str">
        <f t="shared" si="126"/>
        <v/>
      </c>
      <c r="K1930" s="2"/>
      <c r="L1930" s="2"/>
      <c r="M1930" s="3" t="str">
        <f t="shared" si="127"/>
        <v/>
      </c>
    </row>
    <row r="1931" spans="3:13" x14ac:dyDescent="0.2">
      <c r="C1931" s="2"/>
      <c r="D1931" s="2"/>
      <c r="E1931" s="3" t="str">
        <f t="shared" si="124"/>
        <v/>
      </c>
      <c r="F1931" s="2"/>
      <c r="G1931" s="2"/>
      <c r="H1931" s="3" t="str">
        <f t="shared" si="125"/>
        <v/>
      </c>
      <c r="I1931" s="2"/>
      <c r="J1931" s="3" t="str">
        <f t="shared" si="126"/>
        <v/>
      </c>
      <c r="K1931" s="2"/>
      <c r="L1931" s="2"/>
      <c r="M1931" s="3" t="str">
        <f t="shared" si="127"/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ref="E1981:E2044" si="128">IF(C1981=0,"",(D1981/C1981-1))</f>
        <v/>
      </c>
      <c r="F1981" s="2"/>
      <c r="G1981" s="2"/>
      <c r="H1981" s="3" t="str">
        <f t="shared" ref="H1981:H2044" si="129">IF(F1981=0,"",(G1981/F1981-1))</f>
        <v/>
      </c>
      <c r="I1981" s="2"/>
      <c r="J1981" s="3" t="str">
        <f t="shared" ref="J1981:J2044" si="130">IF(I1981=0,"",(G1981/I1981-1))</f>
        <v/>
      </c>
      <c r="K1981" s="2"/>
      <c r="L1981" s="2"/>
      <c r="M1981" s="3" t="str">
        <f t="shared" ref="M1981:M2044" si="131">IF(K1981=0,"",(L1981/K1981-1))</f>
        <v/>
      </c>
    </row>
    <row r="1982" spans="3:13" x14ac:dyDescent="0.2">
      <c r="C1982" s="2"/>
      <c r="D1982" s="2"/>
      <c r="E1982" s="3" t="str">
        <f t="shared" si="128"/>
        <v/>
      </c>
      <c r="F1982" s="2"/>
      <c r="G1982" s="2"/>
      <c r="H1982" s="3" t="str">
        <f t="shared" si="129"/>
        <v/>
      </c>
      <c r="I1982" s="2"/>
      <c r="J1982" s="3" t="str">
        <f t="shared" si="130"/>
        <v/>
      </c>
      <c r="K1982" s="2"/>
      <c r="L1982" s="2"/>
      <c r="M1982" s="3" t="str">
        <f t="shared" si="131"/>
        <v/>
      </c>
    </row>
    <row r="1983" spans="3:13" x14ac:dyDescent="0.2">
      <c r="C1983" s="2"/>
      <c r="D1983" s="2"/>
      <c r="E1983" s="3" t="str">
        <f t="shared" si="128"/>
        <v/>
      </c>
      <c r="F1983" s="2"/>
      <c r="G1983" s="2"/>
      <c r="H1983" s="3" t="str">
        <f t="shared" si="129"/>
        <v/>
      </c>
      <c r="I1983" s="2"/>
      <c r="J1983" s="3" t="str">
        <f t="shared" si="130"/>
        <v/>
      </c>
      <c r="K1983" s="2"/>
      <c r="L1983" s="2"/>
      <c r="M1983" s="3" t="str">
        <f t="shared" si="131"/>
        <v/>
      </c>
    </row>
    <row r="1984" spans="3:13" x14ac:dyDescent="0.2">
      <c r="C1984" s="2"/>
      <c r="D1984" s="2"/>
      <c r="E1984" s="3" t="str">
        <f t="shared" si="128"/>
        <v/>
      </c>
      <c r="F1984" s="2"/>
      <c r="G1984" s="2"/>
      <c r="H1984" s="3" t="str">
        <f t="shared" si="129"/>
        <v/>
      </c>
      <c r="I1984" s="2"/>
      <c r="J1984" s="3" t="str">
        <f t="shared" si="130"/>
        <v/>
      </c>
      <c r="K1984" s="2"/>
      <c r="L1984" s="2"/>
      <c r="M1984" s="3" t="str">
        <f t="shared" si="131"/>
        <v/>
      </c>
    </row>
    <row r="1985" spans="3:13" x14ac:dyDescent="0.2">
      <c r="C1985" s="2"/>
      <c r="D1985" s="2"/>
      <c r="E1985" s="3" t="str">
        <f t="shared" si="128"/>
        <v/>
      </c>
      <c r="F1985" s="2"/>
      <c r="G1985" s="2"/>
      <c r="H1985" s="3" t="str">
        <f t="shared" si="129"/>
        <v/>
      </c>
      <c r="I1985" s="2"/>
      <c r="J1985" s="3" t="str">
        <f t="shared" si="130"/>
        <v/>
      </c>
      <c r="K1985" s="2"/>
      <c r="L1985" s="2"/>
      <c r="M1985" s="3" t="str">
        <f t="shared" si="131"/>
        <v/>
      </c>
    </row>
    <row r="1986" spans="3:13" x14ac:dyDescent="0.2">
      <c r="C1986" s="2"/>
      <c r="D1986" s="2"/>
      <c r="E1986" s="3" t="str">
        <f t="shared" si="128"/>
        <v/>
      </c>
      <c r="F1986" s="2"/>
      <c r="G1986" s="2"/>
      <c r="H1986" s="3" t="str">
        <f t="shared" si="129"/>
        <v/>
      </c>
      <c r="I1986" s="2"/>
      <c r="J1986" s="3" t="str">
        <f t="shared" si="130"/>
        <v/>
      </c>
      <c r="K1986" s="2"/>
      <c r="L1986" s="2"/>
      <c r="M1986" s="3" t="str">
        <f t="shared" si="131"/>
        <v/>
      </c>
    </row>
    <row r="1987" spans="3:13" x14ac:dyDescent="0.2">
      <c r="C1987" s="2"/>
      <c r="D1987" s="2"/>
      <c r="E1987" s="3" t="str">
        <f t="shared" si="128"/>
        <v/>
      </c>
      <c r="F1987" s="2"/>
      <c r="G1987" s="2"/>
      <c r="H1987" s="3" t="str">
        <f t="shared" si="129"/>
        <v/>
      </c>
      <c r="I1987" s="2"/>
      <c r="J1987" s="3" t="str">
        <f t="shared" si="130"/>
        <v/>
      </c>
      <c r="K1987" s="2"/>
      <c r="L1987" s="2"/>
      <c r="M1987" s="3" t="str">
        <f t="shared" si="131"/>
        <v/>
      </c>
    </row>
    <row r="1988" spans="3:13" x14ac:dyDescent="0.2">
      <c r="C1988" s="2"/>
      <c r="D1988" s="2"/>
      <c r="E1988" s="3" t="str">
        <f t="shared" si="128"/>
        <v/>
      </c>
      <c r="F1988" s="2"/>
      <c r="G1988" s="2"/>
      <c r="H1988" s="3" t="str">
        <f t="shared" si="129"/>
        <v/>
      </c>
      <c r="I1988" s="2"/>
      <c r="J1988" s="3" t="str">
        <f t="shared" si="130"/>
        <v/>
      </c>
      <c r="K1988" s="2"/>
      <c r="L1988" s="2"/>
      <c r="M1988" s="3" t="str">
        <f t="shared" si="131"/>
        <v/>
      </c>
    </row>
    <row r="1989" spans="3:13" x14ac:dyDescent="0.2">
      <c r="C1989" s="2"/>
      <c r="D1989" s="2"/>
      <c r="E1989" s="3" t="str">
        <f t="shared" si="128"/>
        <v/>
      </c>
      <c r="F1989" s="2"/>
      <c r="G1989" s="2"/>
      <c r="H1989" s="3" t="str">
        <f t="shared" si="129"/>
        <v/>
      </c>
      <c r="I1989" s="2"/>
      <c r="J1989" s="3" t="str">
        <f t="shared" si="130"/>
        <v/>
      </c>
      <c r="K1989" s="2"/>
      <c r="L1989" s="2"/>
      <c r="M1989" s="3" t="str">
        <f t="shared" si="131"/>
        <v/>
      </c>
    </row>
    <row r="1990" spans="3:13" x14ac:dyDescent="0.2">
      <c r="C1990" s="2"/>
      <c r="D1990" s="2"/>
      <c r="E1990" s="3" t="str">
        <f t="shared" si="128"/>
        <v/>
      </c>
      <c r="F1990" s="2"/>
      <c r="G1990" s="2"/>
      <c r="H1990" s="3" t="str">
        <f t="shared" si="129"/>
        <v/>
      </c>
      <c r="I1990" s="2"/>
      <c r="J1990" s="3" t="str">
        <f t="shared" si="130"/>
        <v/>
      </c>
      <c r="K1990" s="2"/>
      <c r="L1990" s="2"/>
      <c r="M1990" s="3" t="str">
        <f t="shared" si="131"/>
        <v/>
      </c>
    </row>
    <row r="1991" spans="3:13" x14ac:dyDescent="0.2">
      <c r="C1991" s="2"/>
      <c r="D1991" s="2"/>
      <c r="E1991" s="3" t="str">
        <f t="shared" si="128"/>
        <v/>
      </c>
      <c r="F1991" s="2"/>
      <c r="G1991" s="2"/>
      <c r="H1991" s="3" t="str">
        <f t="shared" si="129"/>
        <v/>
      </c>
      <c r="I1991" s="2"/>
      <c r="J1991" s="3" t="str">
        <f t="shared" si="130"/>
        <v/>
      </c>
      <c r="K1991" s="2"/>
      <c r="L1991" s="2"/>
      <c r="M1991" s="3" t="str">
        <f t="shared" si="131"/>
        <v/>
      </c>
    </row>
    <row r="1992" spans="3:13" x14ac:dyDescent="0.2">
      <c r="C1992" s="2"/>
      <c r="D1992" s="2"/>
      <c r="E1992" s="3" t="str">
        <f t="shared" si="128"/>
        <v/>
      </c>
      <c r="F1992" s="2"/>
      <c r="G1992" s="2"/>
      <c r="H1992" s="3" t="str">
        <f t="shared" si="129"/>
        <v/>
      </c>
      <c r="I1992" s="2"/>
      <c r="J1992" s="3" t="str">
        <f t="shared" si="130"/>
        <v/>
      </c>
      <c r="K1992" s="2"/>
      <c r="L1992" s="2"/>
      <c r="M1992" s="3" t="str">
        <f t="shared" si="131"/>
        <v/>
      </c>
    </row>
    <row r="1993" spans="3:13" x14ac:dyDescent="0.2">
      <c r="C1993" s="2"/>
      <c r="D1993" s="2"/>
      <c r="E1993" s="3" t="str">
        <f t="shared" si="128"/>
        <v/>
      </c>
      <c r="F1993" s="2"/>
      <c r="G1993" s="2"/>
      <c r="H1993" s="3" t="str">
        <f t="shared" si="129"/>
        <v/>
      </c>
      <c r="I1993" s="2"/>
      <c r="J1993" s="3" t="str">
        <f t="shared" si="130"/>
        <v/>
      </c>
      <c r="K1993" s="2"/>
      <c r="L1993" s="2"/>
      <c r="M1993" s="3" t="str">
        <f t="shared" si="131"/>
        <v/>
      </c>
    </row>
    <row r="1994" spans="3:13" x14ac:dyDescent="0.2">
      <c r="C1994" s="2"/>
      <c r="D1994" s="2"/>
      <c r="E1994" s="3" t="str">
        <f t="shared" si="128"/>
        <v/>
      </c>
      <c r="F1994" s="2"/>
      <c r="G1994" s="2"/>
      <c r="H1994" s="3" t="str">
        <f t="shared" si="129"/>
        <v/>
      </c>
      <c r="I1994" s="2"/>
      <c r="J1994" s="3" t="str">
        <f t="shared" si="130"/>
        <v/>
      </c>
      <c r="K1994" s="2"/>
      <c r="L1994" s="2"/>
      <c r="M1994" s="3" t="str">
        <f t="shared" si="131"/>
        <v/>
      </c>
    </row>
    <row r="1995" spans="3:13" x14ac:dyDescent="0.2">
      <c r="C1995" s="2"/>
      <c r="D1995" s="2"/>
      <c r="E1995" s="3" t="str">
        <f t="shared" si="128"/>
        <v/>
      </c>
      <c r="F1995" s="2"/>
      <c r="G1995" s="2"/>
      <c r="H1995" s="3" t="str">
        <f t="shared" si="129"/>
        <v/>
      </c>
      <c r="I1995" s="2"/>
      <c r="J1995" s="3" t="str">
        <f t="shared" si="130"/>
        <v/>
      </c>
      <c r="K1995" s="2"/>
      <c r="L1995" s="2"/>
      <c r="M1995" s="3" t="str">
        <f t="shared" si="131"/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ref="E2045:E2108" si="132">IF(C2045=0,"",(D2045/C2045-1))</f>
        <v/>
      </c>
      <c r="F2045" s="2"/>
      <c r="G2045" s="2"/>
      <c r="H2045" s="3" t="str">
        <f t="shared" ref="H2045:H2108" si="133">IF(F2045=0,"",(G2045/F2045-1))</f>
        <v/>
      </c>
      <c r="I2045" s="2"/>
      <c r="J2045" s="3" t="str">
        <f t="shared" ref="J2045:J2108" si="134">IF(I2045=0,"",(G2045/I2045-1))</f>
        <v/>
      </c>
      <c r="K2045" s="2"/>
      <c r="L2045" s="2"/>
      <c r="M2045" s="3" t="str">
        <f t="shared" ref="M2045:M2108" si="135">IF(K2045=0,"",(L2045/K2045-1))</f>
        <v/>
      </c>
    </row>
    <row r="2046" spans="3:13" x14ac:dyDescent="0.2">
      <c r="C2046" s="2"/>
      <c r="D2046" s="2"/>
      <c r="E2046" s="3" t="str">
        <f t="shared" si="132"/>
        <v/>
      </c>
      <c r="F2046" s="2"/>
      <c r="G2046" s="2"/>
      <c r="H2046" s="3" t="str">
        <f t="shared" si="133"/>
        <v/>
      </c>
      <c r="I2046" s="2"/>
      <c r="J2046" s="3" t="str">
        <f t="shared" si="134"/>
        <v/>
      </c>
      <c r="K2046" s="2"/>
      <c r="L2046" s="2"/>
      <c r="M2046" s="3" t="str">
        <f t="shared" si="135"/>
        <v/>
      </c>
    </row>
    <row r="2047" spans="3:13" x14ac:dyDescent="0.2">
      <c r="C2047" s="2"/>
      <c r="D2047" s="2"/>
      <c r="E2047" s="3" t="str">
        <f t="shared" si="132"/>
        <v/>
      </c>
      <c r="F2047" s="2"/>
      <c r="G2047" s="2"/>
      <c r="H2047" s="3" t="str">
        <f t="shared" si="133"/>
        <v/>
      </c>
      <c r="I2047" s="2"/>
      <c r="J2047" s="3" t="str">
        <f t="shared" si="134"/>
        <v/>
      </c>
      <c r="K2047" s="2"/>
      <c r="L2047" s="2"/>
      <c r="M2047" s="3" t="str">
        <f t="shared" si="135"/>
        <v/>
      </c>
    </row>
    <row r="2048" spans="3:13" x14ac:dyDescent="0.2">
      <c r="C2048" s="2"/>
      <c r="D2048" s="2"/>
      <c r="E2048" s="3" t="str">
        <f t="shared" si="132"/>
        <v/>
      </c>
      <c r="F2048" s="2"/>
      <c r="G2048" s="2"/>
      <c r="H2048" s="3" t="str">
        <f t="shared" si="133"/>
        <v/>
      </c>
      <c r="I2048" s="2"/>
      <c r="J2048" s="3" t="str">
        <f t="shared" si="134"/>
        <v/>
      </c>
      <c r="K2048" s="2"/>
      <c r="L2048" s="2"/>
      <c r="M2048" s="3" t="str">
        <f t="shared" si="135"/>
        <v/>
      </c>
    </row>
    <row r="2049" spans="3:13" x14ac:dyDescent="0.2">
      <c r="C2049" s="2"/>
      <c r="D2049" s="2"/>
      <c r="E2049" s="3" t="str">
        <f t="shared" si="132"/>
        <v/>
      </c>
      <c r="F2049" s="2"/>
      <c r="G2049" s="2"/>
      <c r="H2049" s="3" t="str">
        <f t="shared" si="133"/>
        <v/>
      </c>
      <c r="I2049" s="2"/>
      <c r="J2049" s="3" t="str">
        <f t="shared" si="134"/>
        <v/>
      </c>
      <c r="K2049" s="2"/>
      <c r="L2049" s="2"/>
      <c r="M2049" s="3" t="str">
        <f t="shared" si="135"/>
        <v/>
      </c>
    </row>
    <row r="2050" spans="3:13" x14ac:dyDescent="0.2">
      <c r="C2050" s="2"/>
      <c r="D2050" s="2"/>
      <c r="E2050" s="3" t="str">
        <f t="shared" si="132"/>
        <v/>
      </c>
      <c r="F2050" s="2"/>
      <c r="G2050" s="2"/>
      <c r="H2050" s="3" t="str">
        <f t="shared" si="133"/>
        <v/>
      </c>
      <c r="I2050" s="2"/>
      <c r="J2050" s="3" t="str">
        <f t="shared" si="134"/>
        <v/>
      </c>
      <c r="K2050" s="2"/>
      <c r="L2050" s="2"/>
      <c r="M2050" s="3" t="str">
        <f t="shared" si="135"/>
        <v/>
      </c>
    </row>
    <row r="2051" spans="3:13" x14ac:dyDescent="0.2">
      <c r="C2051" s="2"/>
      <c r="D2051" s="2"/>
      <c r="E2051" s="3" t="str">
        <f t="shared" si="132"/>
        <v/>
      </c>
      <c r="F2051" s="2"/>
      <c r="G2051" s="2"/>
      <c r="H2051" s="3" t="str">
        <f t="shared" si="133"/>
        <v/>
      </c>
      <c r="I2051" s="2"/>
      <c r="J2051" s="3" t="str">
        <f t="shared" si="134"/>
        <v/>
      </c>
      <c r="K2051" s="2"/>
      <c r="L2051" s="2"/>
      <c r="M2051" s="3" t="str">
        <f t="shared" si="135"/>
        <v/>
      </c>
    </row>
    <row r="2052" spans="3:13" x14ac:dyDescent="0.2">
      <c r="C2052" s="2"/>
      <c r="D2052" s="2"/>
      <c r="E2052" s="3" t="str">
        <f t="shared" si="132"/>
        <v/>
      </c>
      <c r="F2052" s="2"/>
      <c r="G2052" s="2"/>
      <c r="H2052" s="3" t="str">
        <f t="shared" si="133"/>
        <v/>
      </c>
      <c r="I2052" s="2"/>
      <c r="J2052" s="3" t="str">
        <f t="shared" si="134"/>
        <v/>
      </c>
      <c r="K2052" s="2"/>
      <c r="L2052" s="2"/>
      <c r="M2052" s="3" t="str">
        <f t="shared" si="135"/>
        <v/>
      </c>
    </row>
    <row r="2053" spans="3:13" x14ac:dyDescent="0.2">
      <c r="C2053" s="2"/>
      <c r="D2053" s="2"/>
      <c r="E2053" s="3" t="str">
        <f t="shared" si="132"/>
        <v/>
      </c>
      <c r="F2053" s="2"/>
      <c r="G2053" s="2"/>
      <c r="H2053" s="3" t="str">
        <f t="shared" si="133"/>
        <v/>
      </c>
      <c r="I2053" s="2"/>
      <c r="J2053" s="3" t="str">
        <f t="shared" si="134"/>
        <v/>
      </c>
      <c r="K2053" s="2"/>
      <c r="L2053" s="2"/>
      <c r="M2053" s="3" t="str">
        <f t="shared" si="135"/>
        <v/>
      </c>
    </row>
    <row r="2054" spans="3:13" x14ac:dyDescent="0.2">
      <c r="C2054" s="2"/>
      <c r="D2054" s="2"/>
      <c r="E2054" s="3" t="str">
        <f t="shared" si="132"/>
        <v/>
      </c>
      <c r="F2054" s="2"/>
      <c r="G2054" s="2"/>
      <c r="H2054" s="3" t="str">
        <f t="shared" si="133"/>
        <v/>
      </c>
      <c r="I2054" s="2"/>
      <c r="J2054" s="3" t="str">
        <f t="shared" si="134"/>
        <v/>
      </c>
      <c r="K2054" s="2"/>
      <c r="L2054" s="2"/>
      <c r="M2054" s="3" t="str">
        <f t="shared" si="135"/>
        <v/>
      </c>
    </row>
    <row r="2055" spans="3:13" x14ac:dyDescent="0.2">
      <c r="C2055" s="2"/>
      <c r="D2055" s="2"/>
      <c r="E2055" s="3" t="str">
        <f t="shared" si="132"/>
        <v/>
      </c>
      <c r="F2055" s="2"/>
      <c r="G2055" s="2"/>
      <c r="H2055" s="3" t="str">
        <f t="shared" si="133"/>
        <v/>
      </c>
      <c r="I2055" s="2"/>
      <c r="J2055" s="3" t="str">
        <f t="shared" si="134"/>
        <v/>
      </c>
      <c r="K2055" s="2"/>
      <c r="L2055" s="2"/>
      <c r="M2055" s="3" t="str">
        <f t="shared" si="135"/>
        <v/>
      </c>
    </row>
    <row r="2056" spans="3:13" x14ac:dyDescent="0.2">
      <c r="C2056" s="2"/>
      <c r="D2056" s="2"/>
      <c r="E2056" s="3" t="str">
        <f t="shared" si="132"/>
        <v/>
      </c>
      <c r="F2056" s="2"/>
      <c r="G2056" s="2"/>
      <c r="H2056" s="3" t="str">
        <f t="shared" si="133"/>
        <v/>
      </c>
      <c r="I2056" s="2"/>
      <c r="J2056" s="3" t="str">
        <f t="shared" si="134"/>
        <v/>
      </c>
      <c r="K2056" s="2"/>
      <c r="L2056" s="2"/>
      <c r="M2056" s="3" t="str">
        <f t="shared" si="135"/>
        <v/>
      </c>
    </row>
    <row r="2057" spans="3:13" x14ac:dyDescent="0.2">
      <c r="C2057" s="2"/>
      <c r="D2057" s="2"/>
      <c r="E2057" s="3" t="str">
        <f t="shared" si="132"/>
        <v/>
      </c>
      <c r="F2057" s="2"/>
      <c r="G2057" s="2"/>
      <c r="H2057" s="3" t="str">
        <f t="shared" si="133"/>
        <v/>
      </c>
      <c r="I2057" s="2"/>
      <c r="J2057" s="3" t="str">
        <f t="shared" si="134"/>
        <v/>
      </c>
      <c r="K2057" s="2"/>
      <c r="L2057" s="2"/>
      <c r="M2057" s="3" t="str">
        <f t="shared" si="135"/>
        <v/>
      </c>
    </row>
    <row r="2058" spans="3:13" x14ac:dyDescent="0.2">
      <c r="C2058" s="2"/>
      <c r="D2058" s="2"/>
      <c r="E2058" s="3" t="str">
        <f t="shared" si="132"/>
        <v/>
      </c>
      <c r="F2058" s="2"/>
      <c r="G2058" s="2"/>
      <c r="H2058" s="3" t="str">
        <f t="shared" si="133"/>
        <v/>
      </c>
      <c r="I2058" s="2"/>
      <c r="J2058" s="3" t="str">
        <f t="shared" si="134"/>
        <v/>
      </c>
      <c r="K2058" s="2"/>
      <c r="L2058" s="2"/>
      <c r="M2058" s="3" t="str">
        <f t="shared" si="135"/>
        <v/>
      </c>
    </row>
    <row r="2059" spans="3:13" x14ac:dyDescent="0.2">
      <c r="C2059" s="2"/>
      <c r="D2059" s="2"/>
      <c r="E2059" s="3" t="str">
        <f t="shared" si="132"/>
        <v/>
      </c>
      <c r="F2059" s="2"/>
      <c r="G2059" s="2"/>
      <c r="H2059" s="3" t="str">
        <f t="shared" si="133"/>
        <v/>
      </c>
      <c r="I2059" s="2"/>
      <c r="J2059" s="3" t="str">
        <f t="shared" si="134"/>
        <v/>
      </c>
      <c r="K2059" s="2"/>
      <c r="L2059" s="2"/>
      <c r="M2059" s="3" t="str">
        <f t="shared" si="135"/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ref="E2109:E2172" si="136">IF(C2109=0,"",(D2109/C2109-1))</f>
        <v/>
      </c>
      <c r="F2109" s="2"/>
      <c r="G2109" s="2"/>
      <c r="H2109" s="3" t="str">
        <f t="shared" ref="H2109:H2172" si="137">IF(F2109=0,"",(G2109/F2109-1))</f>
        <v/>
      </c>
      <c r="I2109" s="2"/>
      <c r="J2109" s="3" t="str">
        <f t="shared" ref="J2109:J2172" si="138">IF(I2109=0,"",(G2109/I2109-1))</f>
        <v/>
      </c>
      <c r="K2109" s="2"/>
      <c r="L2109" s="2"/>
      <c r="M2109" s="3" t="str">
        <f t="shared" ref="M2109:M2172" si="139">IF(K2109=0,"",(L2109/K2109-1))</f>
        <v/>
      </c>
    </row>
    <row r="2110" spans="3:13" x14ac:dyDescent="0.2">
      <c r="C2110" s="2"/>
      <c r="D2110" s="2"/>
      <c r="E2110" s="3" t="str">
        <f t="shared" si="136"/>
        <v/>
      </c>
      <c r="F2110" s="2"/>
      <c r="G2110" s="2"/>
      <c r="H2110" s="3" t="str">
        <f t="shared" si="137"/>
        <v/>
      </c>
      <c r="I2110" s="2"/>
      <c r="J2110" s="3" t="str">
        <f t="shared" si="138"/>
        <v/>
      </c>
      <c r="K2110" s="2"/>
      <c r="L2110" s="2"/>
      <c r="M2110" s="3" t="str">
        <f t="shared" si="139"/>
        <v/>
      </c>
    </row>
    <row r="2111" spans="3:13" x14ac:dyDescent="0.2">
      <c r="C2111" s="2"/>
      <c r="D2111" s="2"/>
      <c r="E2111" s="3" t="str">
        <f t="shared" si="136"/>
        <v/>
      </c>
      <c r="F2111" s="2"/>
      <c r="G2111" s="2"/>
      <c r="H2111" s="3" t="str">
        <f t="shared" si="137"/>
        <v/>
      </c>
      <c r="I2111" s="2"/>
      <c r="J2111" s="3" t="str">
        <f t="shared" si="138"/>
        <v/>
      </c>
      <c r="K2111" s="2"/>
      <c r="L2111" s="2"/>
      <c r="M2111" s="3" t="str">
        <f t="shared" si="139"/>
        <v/>
      </c>
    </row>
    <row r="2112" spans="3:13" x14ac:dyDescent="0.2">
      <c r="C2112" s="2"/>
      <c r="D2112" s="2"/>
      <c r="E2112" s="3" t="str">
        <f t="shared" si="136"/>
        <v/>
      </c>
      <c r="F2112" s="2"/>
      <c r="G2112" s="2"/>
      <c r="H2112" s="3" t="str">
        <f t="shared" si="137"/>
        <v/>
      </c>
      <c r="I2112" s="2"/>
      <c r="J2112" s="3" t="str">
        <f t="shared" si="138"/>
        <v/>
      </c>
      <c r="K2112" s="2"/>
      <c r="L2112" s="2"/>
      <c r="M2112" s="3" t="str">
        <f t="shared" si="139"/>
        <v/>
      </c>
    </row>
    <row r="2113" spans="3:13" x14ac:dyDescent="0.2">
      <c r="C2113" s="2"/>
      <c r="D2113" s="2"/>
      <c r="E2113" s="3" t="str">
        <f t="shared" si="136"/>
        <v/>
      </c>
      <c r="F2113" s="2"/>
      <c r="G2113" s="2"/>
      <c r="H2113" s="3" t="str">
        <f t="shared" si="137"/>
        <v/>
      </c>
      <c r="I2113" s="2"/>
      <c r="J2113" s="3" t="str">
        <f t="shared" si="138"/>
        <v/>
      </c>
      <c r="K2113" s="2"/>
      <c r="L2113" s="2"/>
      <c r="M2113" s="3" t="str">
        <f t="shared" si="139"/>
        <v/>
      </c>
    </row>
    <row r="2114" spans="3:13" x14ac:dyDescent="0.2">
      <c r="C2114" s="2"/>
      <c r="D2114" s="2"/>
      <c r="E2114" s="3" t="str">
        <f t="shared" si="136"/>
        <v/>
      </c>
      <c r="F2114" s="2"/>
      <c r="G2114" s="2"/>
      <c r="H2114" s="3" t="str">
        <f t="shared" si="137"/>
        <v/>
      </c>
      <c r="I2114" s="2"/>
      <c r="J2114" s="3" t="str">
        <f t="shared" si="138"/>
        <v/>
      </c>
      <c r="K2114" s="2"/>
      <c r="L2114" s="2"/>
      <c r="M2114" s="3" t="str">
        <f t="shared" si="139"/>
        <v/>
      </c>
    </row>
    <row r="2115" spans="3:13" x14ac:dyDescent="0.2">
      <c r="C2115" s="2"/>
      <c r="D2115" s="2"/>
      <c r="E2115" s="3" t="str">
        <f t="shared" si="136"/>
        <v/>
      </c>
      <c r="F2115" s="2"/>
      <c r="G2115" s="2"/>
      <c r="H2115" s="3" t="str">
        <f t="shared" si="137"/>
        <v/>
      </c>
      <c r="I2115" s="2"/>
      <c r="J2115" s="3" t="str">
        <f t="shared" si="138"/>
        <v/>
      </c>
      <c r="K2115" s="2"/>
      <c r="L2115" s="2"/>
      <c r="M2115" s="3" t="str">
        <f t="shared" si="139"/>
        <v/>
      </c>
    </row>
    <row r="2116" spans="3:13" x14ac:dyDescent="0.2">
      <c r="C2116" s="2"/>
      <c r="D2116" s="2"/>
      <c r="E2116" s="3" t="str">
        <f t="shared" si="136"/>
        <v/>
      </c>
      <c r="F2116" s="2"/>
      <c r="G2116" s="2"/>
      <c r="H2116" s="3" t="str">
        <f t="shared" si="137"/>
        <v/>
      </c>
      <c r="I2116" s="2"/>
      <c r="J2116" s="3" t="str">
        <f t="shared" si="138"/>
        <v/>
      </c>
      <c r="K2116" s="2"/>
      <c r="L2116" s="2"/>
      <c r="M2116" s="3" t="str">
        <f t="shared" si="139"/>
        <v/>
      </c>
    </row>
    <row r="2117" spans="3:13" x14ac:dyDescent="0.2">
      <c r="C2117" s="2"/>
      <c r="D2117" s="2"/>
      <c r="E2117" s="3" t="str">
        <f t="shared" si="136"/>
        <v/>
      </c>
      <c r="F2117" s="2"/>
      <c r="G2117" s="2"/>
      <c r="H2117" s="3" t="str">
        <f t="shared" si="137"/>
        <v/>
      </c>
      <c r="I2117" s="2"/>
      <c r="J2117" s="3" t="str">
        <f t="shared" si="138"/>
        <v/>
      </c>
      <c r="K2117" s="2"/>
      <c r="L2117" s="2"/>
      <c r="M2117" s="3" t="str">
        <f t="shared" si="139"/>
        <v/>
      </c>
    </row>
    <row r="2118" spans="3:13" x14ac:dyDescent="0.2">
      <c r="C2118" s="2"/>
      <c r="D2118" s="2"/>
      <c r="E2118" s="3" t="str">
        <f t="shared" si="136"/>
        <v/>
      </c>
      <c r="F2118" s="2"/>
      <c r="G2118" s="2"/>
      <c r="H2118" s="3" t="str">
        <f t="shared" si="137"/>
        <v/>
      </c>
      <c r="I2118" s="2"/>
      <c r="J2118" s="3" t="str">
        <f t="shared" si="138"/>
        <v/>
      </c>
      <c r="K2118" s="2"/>
      <c r="L2118" s="2"/>
      <c r="M2118" s="3" t="str">
        <f t="shared" si="139"/>
        <v/>
      </c>
    </row>
    <row r="2119" spans="3:13" x14ac:dyDescent="0.2">
      <c r="C2119" s="2"/>
      <c r="D2119" s="2"/>
      <c r="E2119" s="3" t="str">
        <f t="shared" si="136"/>
        <v/>
      </c>
      <c r="F2119" s="2"/>
      <c r="G2119" s="2"/>
      <c r="H2119" s="3" t="str">
        <f t="shared" si="137"/>
        <v/>
      </c>
      <c r="I2119" s="2"/>
      <c r="J2119" s="3" t="str">
        <f t="shared" si="138"/>
        <v/>
      </c>
      <c r="K2119" s="2"/>
      <c r="L2119" s="2"/>
      <c r="M2119" s="3" t="str">
        <f t="shared" si="139"/>
        <v/>
      </c>
    </row>
    <row r="2120" spans="3:13" x14ac:dyDescent="0.2">
      <c r="C2120" s="2"/>
      <c r="D2120" s="2"/>
      <c r="E2120" s="3" t="str">
        <f t="shared" si="136"/>
        <v/>
      </c>
      <c r="F2120" s="2"/>
      <c r="G2120" s="2"/>
      <c r="H2120" s="3" t="str">
        <f t="shared" si="137"/>
        <v/>
      </c>
      <c r="I2120" s="2"/>
      <c r="J2120" s="3" t="str">
        <f t="shared" si="138"/>
        <v/>
      </c>
      <c r="K2120" s="2"/>
      <c r="L2120" s="2"/>
      <c r="M2120" s="3" t="str">
        <f t="shared" si="139"/>
        <v/>
      </c>
    </row>
    <row r="2121" spans="3:13" x14ac:dyDescent="0.2">
      <c r="C2121" s="2"/>
      <c r="D2121" s="2"/>
      <c r="E2121" s="3" t="str">
        <f t="shared" si="136"/>
        <v/>
      </c>
      <c r="F2121" s="2"/>
      <c r="G2121" s="2"/>
      <c r="H2121" s="3" t="str">
        <f t="shared" si="137"/>
        <v/>
      </c>
      <c r="I2121" s="2"/>
      <c r="J2121" s="3" t="str">
        <f t="shared" si="138"/>
        <v/>
      </c>
      <c r="K2121" s="2"/>
      <c r="L2121" s="2"/>
      <c r="M2121" s="3" t="str">
        <f t="shared" si="139"/>
        <v/>
      </c>
    </row>
    <row r="2122" spans="3:13" x14ac:dyDescent="0.2">
      <c r="C2122" s="2"/>
      <c r="D2122" s="2"/>
      <c r="E2122" s="3" t="str">
        <f t="shared" si="136"/>
        <v/>
      </c>
      <c r="F2122" s="2"/>
      <c r="G2122" s="2"/>
      <c r="H2122" s="3" t="str">
        <f t="shared" si="137"/>
        <v/>
      </c>
      <c r="I2122" s="2"/>
      <c r="J2122" s="3" t="str">
        <f t="shared" si="138"/>
        <v/>
      </c>
      <c r="K2122" s="2"/>
      <c r="L2122" s="2"/>
      <c r="M2122" s="3" t="str">
        <f t="shared" si="139"/>
        <v/>
      </c>
    </row>
    <row r="2123" spans="3:13" x14ac:dyDescent="0.2">
      <c r="C2123" s="2"/>
      <c r="D2123" s="2"/>
      <c r="E2123" s="3" t="str">
        <f t="shared" si="136"/>
        <v/>
      </c>
      <c r="F2123" s="2"/>
      <c r="G2123" s="2"/>
      <c r="H2123" s="3" t="str">
        <f t="shared" si="137"/>
        <v/>
      </c>
      <c r="I2123" s="2"/>
      <c r="J2123" s="3" t="str">
        <f t="shared" si="138"/>
        <v/>
      </c>
      <c r="K2123" s="2"/>
      <c r="L2123" s="2"/>
      <c r="M2123" s="3" t="str">
        <f t="shared" si="139"/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ref="E2173:E2236" si="140">IF(C2173=0,"",(D2173/C2173-1))</f>
        <v/>
      </c>
      <c r="F2173" s="2"/>
      <c r="G2173" s="2"/>
      <c r="H2173" s="3" t="str">
        <f t="shared" ref="H2173:H2236" si="141">IF(F2173=0,"",(G2173/F2173-1))</f>
        <v/>
      </c>
      <c r="I2173" s="2"/>
      <c r="J2173" s="3" t="str">
        <f t="shared" ref="J2173:J2236" si="142">IF(I2173=0,"",(G2173/I2173-1))</f>
        <v/>
      </c>
      <c r="K2173" s="2"/>
      <c r="L2173" s="2"/>
      <c r="M2173" s="3" t="str">
        <f t="shared" ref="M2173:M2236" si="143">IF(K2173=0,"",(L2173/K2173-1))</f>
        <v/>
      </c>
    </row>
    <row r="2174" spans="3:13" x14ac:dyDescent="0.2">
      <c r="C2174" s="2"/>
      <c r="D2174" s="2"/>
      <c r="E2174" s="3" t="str">
        <f t="shared" si="140"/>
        <v/>
      </c>
      <c r="F2174" s="2"/>
      <c r="G2174" s="2"/>
      <c r="H2174" s="3" t="str">
        <f t="shared" si="141"/>
        <v/>
      </c>
      <c r="I2174" s="2"/>
      <c r="J2174" s="3" t="str">
        <f t="shared" si="142"/>
        <v/>
      </c>
      <c r="K2174" s="2"/>
      <c r="L2174" s="2"/>
      <c r="M2174" s="3" t="str">
        <f t="shared" si="143"/>
        <v/>
      </c>
    </row>
    <row r="2175" spans="3:13" x14ac:dyDescent="0.2">
      <c r="C2175" s="2"/>
      <c r="D2175" s="2"/>
      <c r="E2175" s="3" t="str">
        <f t="shared" si="140"/>
        <v/>
      </c>
      <c r="F2175" s="2"/>
      <c r="G2175" s="2"/>
      <c r="H2175" s="3" t="str">
        <f t="shared" si="141"/>
        <v/>
      </c>
      <c r="I2175" s="2"/>
      <c r="J2175" s="3" t="str">
        <f t="shared" si="142"/>
        <v/>
      </c>
      <c r="K2175" s="2"/>
      <c r="L2175" s="2"/>
      <c r="M2175" s="3" t="str">
        <f t="shared" si="143"/>
        <v/>
      </c>
    </row>
    <row r="2176" spans="3:13" x14ac:dyDescent="0.2">
      <c r="C2176" s="2"/>
      <c r="D2176" s="2"/>
      <c r="E2176" s="3" t="str">
        <f t="shared" si="140"/>
        <v/>
      </c>
      <c r="F2176" s="2"/>
      <c r="G2176" s="2"/>
      <c r="H2176" s="3" t="str">
        <f t="shared" si="141"/>
        <v/>
      </c>
      <c r="I2176" s="2"/>
      <c r="J2176" s="3" t="str">
        <f t="shared" si="142"/>
        <v/>
      </c>
      <c r="K2176" s="2"/>
      <c r="L2176" s="2"/>
      <c r="M2176" s="3" t="str">
        <f t="shared" si="143"/>
        <v/>
      </c>
    </row>
    <row r="2177" spans="3:13" x14ac:dyDescent="0.2">
      <c r="C2177" s="2"/>
      <c r="D2177" s="2"/>
      <c r="E2177" s="3" t="str">
        <f t="shared" si="140"/>
        <v/>
      </c>
      <c r="F2177" s="2"/>
      <c r="G2177" s="2"/>
      <c r="H2177" s="3" t="str">
        <f t="shared" si="141"/>
        <v/>
      </c>
      <c r="I2177" s="2"/>
      <c r="J2177" s="3" t="str">
        <f t="shared" si="142"/>
        <v/>
      </c>
      <c r="K2177" s="2"/>
      <c r="L2177" s="2"/>
      <c r="M2177" s="3" t="str">
        <f t="shared" si="143"/>
        <v/>
      </c>
    </row>
    <row r="2178" spans="3:13" x14ac:dyDescent="0.2">
      <c r="C2178" s="2"/>
      <c r="D2178" s="2"/>
      <c r="E2178" s="3" t="str">
        <f t="shared" si="140"/>
        <v/>
      </c>
      <c r="F2178" s="2"/>
      <c r="G2178" s="2"/>
      <c r="H2178" s="3" t="str">
        <f t="shared" si="141"/>
        <v/>
      </c>
      <c r="I2178" s="2"/>
      <c r="J2178" s="3" t="str">
        <f t="shared" si="142"/>
        <v/>
      </c>
      <c r="K2178" s="2"/>
      <c r="L2178" s="2"/>
      <c r="M2178" s="3" t="str">
        <f t="shared" si="143"/>
        <v/>
      </c>
    </row>
    <row r="2179" spans="3:13" x14ac:dyDescent="0.2">
      <c r="C2179" s="2"/>
      <c r="D2179" s="2"/>
      <c r="E2179" s="3" t="str">
        <f t="shared" si="140"/>
        <v/>
      </c>
      <c r="F2179" s="2"/>
      <c r="G2179" s="2"/>
      <c r="H2179" s="3" t="str">
        <f t="shared" si="141"/>
        <v/>
      </c>
      <c r="I2179" s="2"/>
      <c r="J2179" s="3" t="str">
        <f t="shared" si="142"/>
        <v/>
      </c>
      <c r="K2179" s="2"/>
      <c r="L2179" s="2"/>
      <c r="M2179" s="3" t="str">
        <f t="shared" si="143"/>
        <v/>
      </c>
    </row>
    <row r="2180" spans="3:13" x14ac:dyDescent="0.2">
      <c r="C2180" s="2"/>
      <c r="D2180" s="2"/>
      <c r="E2180" s="3" t="str">
        <f t="shared" si="140"/>
        <v/>
      </c>
      <c r="F2180" s="2"/>
      <c r="G2180" s="2"/>
      <c r="H2180" s="3" t="str">
        <f t="shared" si="141"/>
        <v/>
      </c>
      <c r="I2180" s="2"/>
      <c r="J2180" s="3" t="str">
        <f t="shared" si="142"/>
        <v/>
      </c>
      <c r="K2180" s="2"/>
      <c r="L2180" s="2"/>
      <c r="M2180" s="3" t="str">
        <f t="shared" si="143"/>
        <v/>
      </c>
    </row>
    <row r="2181" spans="3:13" x14ac:dyDescent="0.2">
      <c r="C2181" s="2"/>
      <c r="D2181" s="2"/>
      <c r="E2181" s="3" t="str">
        <f t="shared" si="140"/>
        <v/>
      </c>
      <c r="F2181" s="2"/>
      <c r="G2181" s="2"/>
      <c r="H2181" s="3" t="str">
        <f t="shared" si="141"/>
        <v/>
      </c>
      <c r="I2181" s="2"/>
      <c r="J2181" s="3" t="str">
        <f t="shared" si="142"/>
        <v/>
      </c>
      <c r="K2181" s="2"/>
      <c r="L2181" s="2"/>
      <c r="M2181" s="3" t="str">
        <f t="shared" si="143"/>
        <v/>
      </c>
    </row>
    <row r="2182" spans="3:13" x14ac:dyDescent="0.2">
      <c r="C2182" s="2"/>
      <c r="D2182" s="2"/>
      <c r="E2182" s="3" t="str">
        <f t="shared" si="140"/>
        <v/>
      </c>
      <c r="F2182" s="2"/>
      <c r="G2182" s="2"/>
      <c r="H2182" s="3" t="str">
        <f t="shared" si="141"/>
        <v/>
      </c>
      <c r="I2182" s="2"/>
      <c r="J2182" s="3" t="str">
        <f t="shared" si="142"/>
        <v/>
      </c>
      <c r="K2182" s="2"/>
      <c r="L2182" s="2"/>
      <c r="M2182" s="3" t="str">
        <f t="shared" si="143"/>
        <v/>
      </c>
    </row>
    <row r="2183" spans="3:13" x14ac:dyDescent="0.2">
      <c r="C2183" s="2"/>
      <c r="D2183" s="2"/>
      <c r="E2183" s="3" t="str">
        <f t="shared" si="140"/>
        <v/>
      </c>
      <c r="F2183" s="2"/>
      <c r="G2183" s="2"/>
      <c r="H2183" s="3" t="str">
        <f t="shared" si="141"/>
        <v/>
      </c>
      <c r="I2183" s="2"/>
      <c r="J2183" s="3" t="str">
        <f t="shared" si="142"/>
        <v/>
      </c>
      <c r="K2183" s="2"/>
      <c r="L2183" s="2"/>
      <c r="M2183" s="3" t="str">
        <f t="shared" si="143"/>
        <v/>
      </c>
    </row>
    <row r="2184" spans="3:13" x14ac:dyDescent="0.2">
      <c r="C2184" s="2"/>
      <c r="D2184" s="2"/>
      <c r="E2184" s="3" t="str">
        <f t="shared" si="140"/>
        <v/>
      </c>
      <c r="F2184" s="2"/>
      <c r="G2184" s="2"/>
      <c r="H2184" s="3" t="str">
        <f t="shared" si="141"/>
        <v/>
      </c>
      <c r="I2184" s="2"/>
      <c r="J2184" s="3" t="str">
        <f t="shared" si="142"/>
        <v/>
      </c>
      <c r="K2184" s="2"/>
      <c r="L2184" s="2"/>
      <c r="M2184" s="3" t="str">
        <f t="shared" si="143"/>
        <v/>
      </c>
    </row>
    <row r="2185" spans="3:13" x14ac:dyDescent="0.2">
      <c r="C2185" s="2"/>
      <c r="D2185" s="2"/>
      <c r="E2185" s="3" t="str">
        <f t="shared" si="140"/>
        <v/>
      </c>
      <c r="F2185" s="2"/>
      <c r="G2185" s="2"/>
      <c r="H2185" s="3" t="str">
        <f t="shared" si="141"/>
        <v/>
      </c>
      <c r="I2185" s="2"/>
      <c r="J2185" s="3" t="str">
        <f t="shared" si="142"/>
        <v/>
      </c>
      <c r="K2185" s="2"/>
      <c r="L2185" s="2"/>
      <c r="M2185" s="3" t="str">
        <f t="shared" si="143"/>
        <v/>
      </c>
    </row>
    <row r="2186" spans="3:13" x14ac:dyDescent="0.2">
      <c r="C2186" s="2"/>
      <c r="D2186" s="2"/>
      <c r="E2186" s="3" t="str">
        <f t="shared" si="140"/>
        <v/>
      </c>
      <c r="F2186" s="2"/>
      <c r="G2186" s="2"/>
      <c r="H2186" s="3" t="str">
        <f t="shared" si="141"/>
        <v/>
      </c>
      <c r="I2186" s="2"/>
      <c r="J2186" s="3" t="str">
        <f t="shared" si="142"/>
        <v/>
      </c>
      <c r="K2186" s="2"/>
      <c r="L2186" s="2"/>
      <c r="M2186" s="3" t="str">
        <f t="shared" si="143"/>
        <v/>
      </c>
    </row>
    <row r="2187" spans="3:13" x14ac:dyDescent="0.2">
      <c r="C2187" s="2"/>
      <c r="D2187" s="2"/>
      <c r="E2187" s="3" t="str">
        <f t="shared" si="140"/>
        <v/>
      </c>
      <c r="F2187" s="2"/>
      <c r="G2187" s="2"/>
      <c r="H2187" s="3" t="str">
        <f t="shared" si="141"/>
        <v/>
      </c>
      <c r="I2187" s="2"/>
      <c r="J2187" s="3" t="str">
        <f t="shared" si="142"/>
        <v/>
      </c>
      <c r="K2187" s="2"/>
      <c r="L2187" s="2"/>
      <c r="M2187" s="3" t="str">
        <f t="shared" si="143"/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ref="E2237:E2300" si="144">IF(C2237=0,"",(D2237/C2237-1))</f>
        <v/>
      </c>
      <c r="F2237" s="2"/>
      <c r="G2237" s="2"/>
      <c r="H2237" s="3" t="str">
        <f t="shared" ref="H2237:H2300" si="145">IF(F2237=0,"",(G2237/F2237-1))</f>
        <v/>
      </c>
      <c r="I2237" s="2"/>
      <c r="J2237" s="3" t="str">
        <f t="shared" ref="J2237:J2300" si="146">IF(I2237=0,"",(G2237/I2237-1))</f>
        <v/>
      </c>
      <c r="K2237" s="2"/>
      <c r="L2237" s="2"/>
      <c r="M2237" s="3" t="str">
        <f t="shared" ref="M2237:M2300" si="147">IF(K2237=0,"",(L2237/K2237-1))</f>
        <v/>
      </c>
    </row>
    <row r="2238" spans="3:13" x14ac:dyDescent="0.2">
      <c r="C2238" s="2"/>
      <c r="D2238" s="2"/>
      <c r="E2238" s="3" t="str">
        <f t="shared" si="144"/>
        <v/>
      </c>
      <c r="F2238" s="2"/>
      <c r="G2238" s="2"/>
      <c r="H2238" s="3" t="str">
        <f t="shared" si="145"/>
        <v/>
      </c>
      <c r="I2238" s="2"/>
      <c r="J2238" s="3" t="str">
        <f t="shared" si="146"/>
        <v/>
      </c>
      <c r="K2238" s="2"/>
      <c r="L2238" s="2"/>
      <c r="M2238" s="3" t="str">
        <f t="shared" si="147"/>
        <v/>
      </c>
    </row>
    <row r="2239" spans="3:13" x14ac:dyDescent="0.2">
      <c r="C2239" s="2"/>
      <c r="D2239" s="2"/>
      <c r="E2239" s="3" t="str">
        <f t="shared" si="144"/>
        <v/>
      </c>
      <c r="F2239" s="2"/>
      <c r="G2239" s="2"/>
      <c r="H2239" s="3" t="str">
        <f t="shared" si="145"/>
        <v/>
      </c>
      <c r="I2239" s="2"/>
      <c r="J2239" s="3" t="str">
        <f t="shared" si="146"/>
        <v/>
      </c>
      <c r="K2239" s="2"/>
      <c r="L2239" s="2"/>
      <c r="M2239" s="3" t="str">
        <f t="shared" si="147"/>
        <v/>
      </c>
    </row>
    <row r="2240" spans="3:13" x14ac:dyDescent="0.2">
      <c r="C2240" s="2"/>
      <c r="D2240" s="2"/>
      <c r="E2240" s="3" t="str">
        <f t="shared" si="144"/>
        <v/>
      </c>
      <c r="F2240" s="2"/>
      <c r="G2240" s="2"/>
      <c r="H2240" s="3" t="str">
        <f t="shared" si="145"/>
        <v/>
      </c>
      <c r="I2240" s="2"/>
      <c r="J2240" s="3" t="str">
        <f t="shared" si="146"/>
        <v/>
      </c>
      <c r="K2240" s="2"/>
      <c r="L2240" s="2"/>
      <c r="M2240" s="3" t="str">
        <f t="shared" si="147"/>
        <v/>
      </c>
    </row>
    <row r="2241" spans="3:13" x14ac:dyDescent="0.2">
      <c r="C2241" s="2"/>
      <c r="D2241" s="2"/>
      <c r="E2241" s="3" t="str">
        <f t="shared" si="144"/>
        <v/>
      </c>
      <c r="F2241" s="2"/>
      <c r="G2241" s="2"/>
      <c r="H2241" s="3" t="str">
        <f t="shared" si="145"/>
        <v/>
      </c>
      <c r="I2241" s="2"/>
      <c r="J2241" s="3" t="str">
        <f t="shared" si="146"/>
        <v/>
      </c>
      <c r="K2241" s="2"/>
      <c r="L2241" s="2"/>
      <c r="M2241" s="3" t="str">
        <f t="shared" si="147"/>
        <v/>
      </c>
    </row>
    <row r="2242" spans="3:13" x14ac:dyDescent="0.2">
      <c r="C2242" s="2"/>
      <c r="D2242" s="2"/>
      <c r="E2242" s="3" t="str">
        <f t="shared" si="144"/>
        <v/>
      </c>
      <c r="F2242" s="2"/>
      <c r="G2242" s="2"/>
      <c r="H2242" s="3" t="str">
        <f t="shared" si="145"/>
        <v/>
      </c>
      <c r="I2242" s="2"/>
      <c r="J2242" s="3" t="str">
        <f t="shared" si="146"/>
        <v/>
      </c>
      <c r="K2242" s="2"/>
      <c r="L2242" s="2"/>
      <c r="M2242" s="3" t="str">
        <f t="shared" si="147"/>
        <v/>
      </c>
    </row>
    <row r="2243" spans="3:13" x14ac:dyDescent="0.2">
      <c r="C2243" s="2"/>
      <c r="D2243" s="2"/>
      <c r="E2243" s="3" t="str">
        <f t="shared" si="144"/>
        <v/>
      </c>
      <c r="F2243" s="2"/>
      <c r="G2243" s="2"/>
      <c r="H2243" s="3" t="str">
        <f t="shared" si="145"/>
        <v/>
      </c>
      <c r="I2243" s="2"/>
      <c r="J2243" s="3" t="str">
        <f t="shared" si="146"/>
        <v/>
      </c>
      <c r="K2243" s="2"/>
      <c r="L2243" s="2"/>
      <c r="M2243" s="3" t="str">
        <f t="shared" si="147"/>
        <v/>
      </c>
    </row>
    <row r="2244" spans="3:13" x14ac:dyDescent="0.2">
      <c r="C2244" s="2"/>
      <c r="D2244" s="2"/>
      <c r="E2244" s="3" t="str">
        <f t="shared" si="144"/>
        <v/>
      </c>
      <c r="F2244" s="2"/>
      <c r="G2244" s="2"/>
      <c r="H2244" s="3" t="str">
        <f t="shared" si="145"/>
        <v/>
      </c>
      <c r="I2244" s="2"/>
      <c r="J2244" s="3" t="str">
        <f t="shared" si="146"/>
        <v/>
      </c>
      <c r="K2244" s="2"/>
      <c r="L2244" s="2"/>
      <c r="M2244" s="3" t="str">
        <f t="shared" si="147"/>
        <v/>
      </c>
    </row>
    <row r="2245" spans="3:13" x14ac:dyDescent="0.2">
      <c r="C2245" s="2"/>
      <c r="D2245" s="2"/>
      <c r="E2245" s="3" t="str">
        <f t="shared" si="144"/>
        <v/>
      </c>
      <c r="F2245" s="2"/>
      <c r="G2245" s="2"/>
      <c r="H2245" s="3" t="str">
        <f t="shared" si="145"/>
        <v/>
      </c>
      <c r="I2245" s="2"/>
      <c r="J2245" s="3" t="str">
        <f t="shared" si="146"/>
        <v/>
      </c>
      <c r="K2245" s="2"/>
      <c r="L2245" s="2"/>
      <c r="M2245" s="3" t="str">
        <f t="shared" si="147"/>
        <v/>
      </c>
    </row>
    <row r="2246" spans="3:13" x14ac:dyDescent="0.2">
      <c r="C2246" s="2"/>
      <c r="D2246" s="2"/>
      <c r="E2246" s="3" t="str">
        <f t="shared" si="144"/>
        <v/>
      </c>
      <c r="F2246" s="2"/>
      <c r="G2246" s="2"/>
      <c r="H2246" s="3" t="str">
        <f t="shared" si="145"/>
        <v/>
      </c>
      <c r="I2246" s="2"/>
      <c r="J2246" s="3" t="str">
        <f t="shared" si="146"/>
        <v/>
      </c>
      <c r="K2246" s="2"/>
      <c r="L2246" s="2"/>
      <c r="M2246" s="3" t="str">
        <f t="shared" si="147"/>
        <v/>
      </c>
    </row>
    <row r="2247" spans="3:13" x14ac:dyDescent="0.2">
      <c r="C2247" s="2"/>
      <c r="D2247" s="2"/>
      <c r="E2247" s="3" t="str">
        <f t="shared" si="144"/>
        <v/>
      </c>
      <c r="F2247" s="2"/>
      <c r="G2247" s="2"/>
      <c r="H2247" s="3" t="str">
        <f t="shared" si="145"/>
        <v/>
      </c>
      <c r="I2247" s="2"/>
      <c r="J2247" s="3" t="str">
        <f t="shared" si="146"/>
        <v/>
      </c>
      <c r="K2247" s="2"/>
      <c r="L2247" s="2"/>
      <c r="M2247" s="3" t="str">
        <f t="shared" si="147"/>
        <v/>
      </c>
    </row>
    <row r="2248" spans="3:13" x14ac:dyDescent="0.2">
      <c r="C2248" s="2"/>
      <c r="D2248" s="2"/>
      <c r="E2248" s="3" t="str">
        <f t="shared" si="144"/>
        <v/>
      </c>
      <c r="F2248" s="2"/>
      <c r="G2248" s="2"/>
      <c r="H2248" s="3" t="str">
        <f t="shared" si="145"/>
        <v/>
      </c>
      <c r="I2248" s="2"/>
      <c r="J2248" s="3" t="str">
        <f t="shared" si="146"/>
        <v/>
      </c>
      <c r="K2248" s="2"/>
      <c r="L2248" s="2"/>
      <c r="M2248" s="3" t="str">
        <f t="shared" si="147"/>
        <v/>
      </c>
    </row>
    <row r="2249" spans="3:13" x14ac:dyDescent="0.2">
      <c r="C2249" s="2"/>
      <c r="D2249" s="2"/>
      <c r="E2249" s="3" t="str">
        <f t="shared" si="144"/>
        <v/>
      </c>
      <c r="F2249" s="2"/>
      <c r="G2249" s="2"/>
      <c r="H2249" s="3" t="str">
        <f t="shared" si="145"/>
        <v/>
      </c>
      <c r="I2249" s="2"/>
      <c r="J2249" s="3" t="str">
        <f t="shared" si="146"/>
        <v/>
      </c>
      <c r="K2249" s="2"/>
      <c r="L2249" s="2"/>
      <c r="M2249" s="3" t="str">
        <f t="shared" si="147"/>
        <v/>
      </c>
    </row>
    <row r="2250" spans="3:13" x14ac:dyDescent="0.2">
      <c r="C2250" s="2"/>
      <c r="D2250" s="2"/>
      <c r="E2250" s="3" t="str">
        <f t="shared" si="144"/>
        <v/>
      </c>
      <c r="F2250" s="2"/>
      <c r="G2250" s="2"/>
      <c r="H2250" s="3" t="str">
        <f t="shared" si="145"/>
        <v/>
      </c>
      <c r="I2250" s="2"/>
      <c r="J2250" s="3" t="str">
        <f t="shared" si="146"/>
        <v/>
      </c>
      <c r="K2250" s="2"/>
      <c r="L2250" s="2"/>
      <c r="M2250" s="3" t="str">
        <f t="shared" si="147"/>
        <v/>
      </c>
    </row>
    <row r="2251" spans="3:13" x14ac:dyDescent="0.2">
      <c r="C2251" s="2"/>
      <c r="D2251" s="2"/>
      <c r="E2251" s="3" t="str">
        <f t="shared" si="144"/>
        <v/>
      </c>
      <c r="F2251" s="2"/>
      <c r="G2251" s="2"/>
      <c r="H2251" s="3" t="str">
        <f t="shared" si="145"/>
        <v/>
      </c>
      <c r="I2251" s="2"/>
      <c r="J2251" s="3" t="str">
        <f t="shared" si="146"/>
        <v/>
      </c>
      <c r="K2251" s="2"/>
      <c r="L2251" s="2"/>
      <c r="M2251" s="3" t="str">
        <f t="shared" si="147"/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ref="E2301:E2364" si="148">IF(C2301=0,"",(D2301/C2301-1))</f>
        <v/>
      </c>
      <c r="F2301" s="2"/>
      <c r="G2301" s="2"/>
      <c r="H2301" s="3" t="str">
        <f t="shared" ref="H2301:H2364" si="149">IF(F2301=0,"",(G2301/F2301-1))</f>
        <v/>
      </c>
      <c r="I2301" s="2"/>
      <c r="J2301" s="3" t="str">
        <f t="shared" ref="J2301:J2364" si="150">IF(I2301=0,"",(G2301/I2301-1))</f>
        <v/>
      </c>
      <c r="K2301" s="2"/>
      <c r="L2301" s="2"/>
      <c r="M2301" s="3" t="str">
        <f t="shared" ref="M2301:M2364" si="151">IF(K2301=0,"",(L2301/K2301-1))</f>
        <v/>
      </c>
    </row>
    <row r="2302" spans="3:13" x14ac:dyDescent="0.2">
      <c r="C2302" s="2"/>
      <c r="D2302" s="2"/>
      <c r="E2302" s="3" t="str">
        <f t="shared" si="148"/>
        <v/>
      </c>
      <c r="F2302" s="2"/>
      <c r="G2302" s="2"/>
      <c r="H2302" s="3" t="str">
        <f t="shared" si="149"/>
        <v/>
      </c>
      <c r="I2302" s="2"/>
      <c r="J2302" s="3" t="str">
        <f t="shared" si="150"/>
        <v/>
      </c>
      <c r="K2302" s="2"/>
      <c r="L2302" s="2"/>
      <c r="M2302" s="3" t="str">
        <f t="shared" si="151"/>
        <v/>
      </c>
    </row>
    <row r="2303" spans="3:13" x14ac:dyDescent="0.2">
      <c r="C2303" s="2"/>
      <c r="D2303" s="2"/>
      <c r="E2303" s="3" t="str">
        <f t="shared" si="148"/>
        <v/>
      </c>
      <c r="F2303" s="2"/>
      <c r="G2303" s="2"/>
      <c r="H2303" s="3" t="str">
        <f t="shared" si="149"/>
        <v/>
      </c>
      <c r="I2303" s="2"/>
      <c r="J2303" s="3" t="str">
        <f t="shared" si="150"/>
        <v/>
      </c>
      <c r="K2303" s="2"/>
      <c r="L2303" s="2"/>
      <c r="M2303" s="3" t="str">
        <f t="shared" si="151"/>
        <v/>
      </c>
    </row>
    <row r="2304" spans="3:13" x14ac:dyDescent="0.2">
      <c r="C2304" s="2"/>
      <c r="D2304" s="2"/>
      <c r="E2304" s="3" t="str">
        <f t="shared" si="148"/>
        <v/>
      </c>
      <c r="F2304" s="2"/>
      <c r="G2304" s="2"/>
      <c r="H2304" s="3" t="str">
        <f t="shared" si="149"/>
        <v/>
      </c>
      <c r="I2304" s="2"/>
      <c r="J2304" s="3" t="str">
        <f t="shared" si="150"/>
        <v/>
      </c>
      <c r="K2304" s="2"/>
      <c r="L2304" s="2"/>
      <c r="M2304" s="3" t="str">
        <f t="shared" si="151"/>
        <v/>
      </c>
    </row>
    <row r="2305" spans="3:13" x14ac:dyDescent="0.2">
      <c r="C2305" s="2"/>
      <c r="D2305" s="2"/>
      <c r="E2305" s="3" t="str">
        <f t="shared" si="148"/>
        <v/>
      </c>
      <c r="F2305" s="2"/>
      <c r="G2305" s="2"/>
      <c r="H2305" s="3" t="str">
        <f t="shared" si="149"/>
        <v/>
      </c>
      <c r="I2305" s="2"/>
      <c r="J2305" s="3" t="str">
        <f t="shared" si="150"/>
        <v/>
      </c>
      <c r="K2305" s="2"/>
      <c r="L2305" s="2"/>
      <c r="M2305" s="3" t="str">
        <f t="shared" si="151"/>
        <v/>
      </c>
    </row>
    <row r="2306" spans="3:13" x14ac:dyDescent="0.2">
      <c r="C2306" s="2"/>
      <c r="D2306" s="2"/>
      <c r="E2306" s="3" t="str">
        <f t="shared" si="148"/>
        <v/>
      </c>
      <c r="F2306" s="2"/>
      <c r="G2306" s="2"/>
      <c r="H2306" s="3" t="str">
        <f t="shared" si="149"/>
        <v/>
      </c>
      <c r="I2306" s="2"/>
      <c r="J2306" s="3" t="str">
        <f t="shared" si="150"/>
        <v/>
      </c>
      <c r="K2306" s="2"/>
      <c r="L2306" s="2"/>
      <c r="M2306" s="3" t="str">
        <f t="shared" si="151"/>
        <v/>
      </c>
    </row>
    <row r="2307" spans="3:13" x14ac:dyDescent="0.2">
      <c r="C2307" s="2"/>
      <c r="D2307" s="2"/>
      <c r="E2307" s="3" t="str">
        <f t="shared" si="148"/>
        <v/>
      </c>
      <c r="F2307" s="2"/>
      <c r="G2307" s="2"/>
      <c r="H2307" s="3" t="str">
        <f t="shared" si="149"/>
        <v/>
      </c>
      <c r="I2307" s="2"/>
      <c r="J2307" s="3" t="str">
        <f t="shared" si="150"/>
        <v/>
      </c>
      <c r="K2307" s="2"/>
      <c r="L2307" s="2"/>
      <c r="M2307" s="3" t="str">
        <f t="shared" si="151"/>
        <v/>
      </c>
    </row>
    <row r="2308" spans="3:13" x14ac:dyDescent="0.2">
      <c r="C2308" s="2"/>
      <c r="D2308" s="2"/>
      <c r="E2308" s="3" t="str">
        <f t="shared" si="148"/>
        <v/>
      </c>
      <c r="F2308" s="2"/>
      <c r="G2308" s="2"/>
      <c r="H2308" s="3" t="str">
        <f t="shared" si="149"/>
        <v/>
      </c>
      <c r="I2308" s="2"/>
      <c r="J2308" s="3" t="str">
        <f t="shared" si="150"/>
        <v/>
      </c>
      <c r="K2308" s="2"/>
      <c r="L2308" s="2"/>
      <c r="M2308" s="3" t="str">
        <f t="shared" si="151"/>
        <v/>
      </c>
    </row>
    <row r="2309" spans="3:13" x14ac:dyDescent="0.2">
      <c r="C2309" s="2"/>
      <c r="D2309" s="2"/>
      <c r="E2309" s="3" t="str">
        <f t="shared" si="148"/>
        <v/>
      </c>
      <c r="F2309" s="2"/>
      <c r="G2309" s="2"/>
      <c r="H2309" s="3" t="str">
        <f t="shared" si="149"/>
        <v/>
      </c>
      <c r="I2309" s="2"/>
      <c r="J2309" s="3" t="str">
        <f t="shared" si="150"/>
        <v/>
      </c>
      <c r="K2309" s="2"/>
      <c r="L2309" s="2"/>
      <c r="M2309" s="3" t="str">
        <f t="shared" si="151"/>
        <v/>
      </c>
    </row>
    <row r="2310" spans="3:13" x14ac:dyDescent="0.2">
      <c r="C2310" s="2"/>
      <c r="D2310" s="2"/>
      <c r="E2310" s="3" t="str">
        <f t="shared" si="148"/>
        <v/>
      </c>
      <c r="F2310" s="2"/>
      <c r="G2310" s="2"/>
      <c r="H2310" s="3" t="str">
        <f t="shared" si="149"/>
        <v/>
      </c>
      <c r="I2310" s="2"/>
      <c r="J2310" s="3" t="str">
        <f t="shared" si="150"/>
        <v/>
      </c>
      <c r="K2310" s="2"/>
      <c r="L2310" s="2"/>
      <c r="M2310" s="3" t="str">
        <f t="shared" si="151"/>
        <v/>
      </c>
    </row>
    <row r="2311" spans="3:13" x14ac:dyDescent="0.2">
      <c r="C2311" s="2"/>
      <c r="D2311" s="2"/>
      <c r="E2311" s="3" t="str">
        <f t="shared" si="148"/>
        <v/>
      </c>
      <c r="F2311" s="2"/>
      <c r="G2311" s="2"/>
      <c r="H2311" s="3" t="str">
        <f t="shared" si="149"/>
        <v/>
      </c>
      <c r="I2311" s="2"/>
      <c r="J2311" s="3" t="str">
        <f t="shared" si="150"/>
        <v/>
      </c>
      <c r="K2311" s="2"/>
      <c r="L2311" s="2"/>
      <c r="M2311" s="3" t="str">
        <f t="shared" si="151"/>
        <v/>
      </c>
    </row>
    <row r="2312" spans="3:13" x14ac:dyDescent="0.2">
      <c r="C2312" s="2"/>
      <c r="D2312" s="2"/>
      <c r="E2312" s="3" t="str">
        <f t="shared" si="148"/>
        <v/>
      </c>
      <c r="F2312" s="2"/>
      <c r="G2312" s="2"/>
      <c r="H2312" s="3" t="str">
        <f t="shared" si="149"/>
        <v/>
      </c>
      <c r="I2312" s="2"/>
      <c r="J2312" s="3" t="str">
        <f t="shared" si="150"/>
        <v/>
      </c>
      <c r="K2312" s="2"/>
      <c r="L2312" s="2"/>
      <c r="M2312" s="3" t="str">
        <f t="shared" si="151"/>
        <v/>
      </c>
    </row>
    <row r="2313" spans="3:13" x14ac:dyDescent="0.2">
      <c r="C2313" s="2"/>
      <c r="D2313" s="2"/>
      <c r="E2313" s="3" t="str">
        <f t="shared" si="148"/>
        <v/>
      </c>
      <c r="F2313" s="2"/>
      <c r="G2313" s="2"/>
      <c r="H2313" s="3" t="str">
        <f t="shared" si="149"/>
        <v/>
      </c>
      <c r="I2313" s="2"/>
      <c r="J2313" s="3" t="str">
        <f t="shared" si="150"/>
        <v/>
      </c>
      <c r="K2313" s="2"/>
      <c r="L2313" s="2"/>
      <c r="M2313" s="3" t="str">
        <f t="shared" si="151"/>
        <v/>
      </c>
    </row>
    <row r="2314" spans="3:13" x14ac:dyDescent="0.2">
      <c r="C2314" s="2"/>
      <c r="D2314" s="2"/>
      <c r="E2314" s="3" t="str">
        <f t="shared" si="148"/>
        <v/>
      </c>
      <c r="F2314" s="2"/>
      <c r="G2314" s="2"/>
      <c r="H2314" s="3" t="str">
        <f t="shared" si="149"/>
        <v/>
      </c>
      <c r="I2314" s="2"/>
      <c r="J2314" s="3" t="str">
        <f t="shared" si="150"/>
        <v/>
      </c>
      <c r="K2314" s="2"/>
      <c r="L2314" s="2"/>
      <c r="M2314" s="3" t="str">
        <f t="shared" si="151"/>
        <v/>
      </c>
    </row>
    <row r="2315" spans="3:13" x14ac:dyDescent="0.2">
      <c r="C2315" s="2"/>
      <c r="D2315" s="2"/>
      <c r="E2315" s="3" t="str">
        <f t="shared" si="148"/>
        <v/>
      </c>
      <c r="F2315" s="2"/>
      <c r="G2315" s="2"/>
      <c r="H2315" s="3" t="str">
        <f t="shared" si="149"/>
        <v/>
      </c>
      <c r="I2315" s="2"/>
      <c r="J2315" s="3" t="str">
        <f t="shared" si="150"/>
        <v/>
      </c>
      <c r="K2315" s="2"/>
      <c r="L2315" s="2"/>
      <c r="M2315" s="3" t="str">
        <f t="shared" si="151"/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ref="E2365:E2428" si="152">IF(C2365=0,"",(D2365/C2365-1))</f>
        <v/>
      </c>
      <c r="F2365" s="2"/>
      <c r="G2365" s="2"/>
      <c r="H2365" s="3" t="str">
        <f t="shared" ref="H2365:H2428" si="153">IF(F2365=0,"",(G2365/F2365-1))</f>
        <v/>
      </c>
      <c r="I2365" s="2"/>
      <c r="J2365" s="3" t="str">
        <f t="shared" ref="J2365:J2428" si="154">IF(I2365=0,"",(G2365/I2365-1))</f>
        <v/>
      </c>
      <c r="K2365" s="2"/>
      <c r="L2365" s="2"/>
      <c r="M2365" s="3" t="str">
        <f t="shared" ref="M2365:M2428" si="155">IF(K2365=0,"",(L2365/K2365-1))</f>
        <v/>
      </c>
    </row>
    <row r="2366" spans="3:13" x14ac:dyDescent="0.2">
      <c r="C2366" s="2"/>
      <c r="D2366" s="2"/>
      <c r="E2366" s="3" t="str">
        <f t="shared" si="152"/>
        <v/>
      </c>
      <c r="F2366" s="2"/>
      <c r="G2366" s="2"/>
      <c r="H2366" s="3" t="str">
        <f t="shared" si="153"/>
        <v/>
      </c>
      <c r="I2366" s="2"/>
      <c r="J2366" s="3" t="str">
        <f t="shared" si="154"/>
        <v/>
      </c>
      <c r="K2366" s="2"/>
      <c r="L2366" s="2"/>
      <c r="M2366" s="3" t="str">
        <f t="shared" si="155"/>
        <v/>
      </c>
    </row>
    <row r="2367" spans="3:13" x14ac:dyDescent="0.2">
      <c r="C2367" s="2"/>
      <c r="D2367" s="2"/>
      <c r="E2367" s="3" t="str">
        <f t="shared" si="152"/>
        <v/>
      </c>
      <c r="F2367" s="2"/>
      <c r="G2367" s="2"/>
      <c r="H2367" s="3" t="str">
        <f t="shared" si="153"/>
        <v/>
      </c>
      <c r="I2367" s="2"/>
      <c r="J2367" s="3" t="str">
        <f t="shared" si="154"/>
        <v/>
      </c>
      <c r="K2367" s="2"/>
      <c r="L2367" s="2"/>
      <c r="M2367" s="3" t="str">
        <f t="shared" si="155"/>
        <v/>
      </c>
    </row>
    <row r="2368" spans="3:13" x14ac:dyDescent="0.2">
      <c r="C2368" s="2"/>
      <c r="D2368" s="2"/>
      <c r="E2368" s="3" t="str">
        <f t="shared" si="152"/>
        <v/>
      </c>
      <c r="F2368" s="2"/>
      <c r="G2368" s="2"/>
      <c r="H2368" s="3" t="str">
        <f t="shared" si="153"/>
        <v/>
      </c>
      <c r="I2368" s="2"/>
      <c r="J2368" s="3" t="str">
        <f t="shared" si="154"/>
        <v/>
      </c>
      <c r="K2368" s="2"/>
      <c r="L2368" s="2"/>
      <c r="M2368" s="3" t="str">
        <f t="shared" si="155"/>
        <v/>
      </c>
    </row>
    <row r="2369" spans="3:13" x14ac:dyDescent="0.2">
      <c r="C2369" s="2"/>
      <c r="D2369" s="2"/>
      <c r="E2369" s="3" t="str">
        <f t="shared" si="152"/>
        <v/>
      </c>
      <c r="F2369" s="2"/>
      <c r="G2369" s="2"/>
      <c r="H2369" s="3" t="str">
        <f t="shared" si="153"/>
        <v/>
      </c>
      <c r="I2369" s="2"/>
      <c r="J2369" s="3" t="str">
        <f t="shared" si="154"/>
        <v/>
      </c>
      <c r="K2369" s="2"/>
      <c r="L2369" s="2"/>
      <c r="M2369" s="3" t="str">
        <f t="shared" si="155"/>
        <v/>
      </c>
    </row>
    <row r="2370" spans="3:13" x14ac:dyDescent="0.2">
      <c r="C2370" s="2"/>
      <c r="D2370" s="2"/>
      <c r="E2370" s="3" t="str">
        <f t="shared" si="152"/>
        <v/>
      </c>
      <c r="F2370" s="2"/>
      <c r="G2370" s="2"/>
      <c r="H2370" s="3" t="str">
        <f t="shared" si="153"/>
        <v/>
      </c>
      <c r="I2370" s="2"/>
      <c r="J2370" s="3" t="str">
        <f t="shared" si="154"/>
        <v/>
      </c>
      <c r="K2370" s="2"/>
      <c r="L2370" s="2"/>
      <c r="M2370" s="3" t="str">
        <f t="shared" si="155"/>
        <v/>
      </c>
    </row>
    <row r="2371" spans="3:13" x14ac:dyDescent="0.2">
      <c r="C2371" s="2"/>
      <c r="D2371" s="2"/>
      <c r="E2371" s="3" t="str">
        <f t="shared" si="152"/>
        <v/>
      </c>
      <c r="F2371" s="2"/>
      <c r="G2371" s="2"/>
      <c r="H2371" s="3" t="str">
        <f t="shared" si="153"/>
        <v/>
      </c>
      <c r="I2371" s="2"/>
      <c r="J2371" s="3" t="str">
        <f t="shared" si="154"/>
        <v/>
      </c>
      <c r="K2371" s="2"/>
      <c r="L2371" s="2"/>
      <c r="M2371" s="3" t="str">
        <f t="shared" si="155"/>
        <v/>
      </c>
    </row>
    <row r="2372" spans="3:13" x14ac:dyDescent="0.2">
      <c r="C2372" s="2"/>
      <c r="D2372" s="2"/>
      <c r="E2372" s="3" t="str">
        <f t="shared" si="152"/>
        <v/>
      </c>
      <c r="F2372" s="2"/>
      <c r="G2372" s="2"/>
      <c r="H2372" s="3" t="str">
        <f t="shared" si="153"/>
        <v/>
      </c>
      <c r="I2372" s="2"/>
      <c r="J2372" s="3" t="str">
        <f t="shared" si="154"/>
        <v/>
      </c>
      <c r="K2372" s="2"/>
      <c r="L2372" s="2"/>
      <c r="M2372" s="3" t="str">
        <f t="shared" si="155"/>
        <v/>
      </c>
    </row>
    <row r="2373" spans="3:13" x14ac:dyDescent="0.2">
      <c r="C2373" s="2"/>
      <c r="D2373" s="2"/>
      <c r="E2373" s="3" t="str">
        <f t="shared" si="152"/>
        <v/>
      </c>
      <c r="F2373" s="2"/>
      <c r="G2373" s="2"/>
      <c r="H2373" s="3" t="str">
        <f t="shared" si="153"/>
        <v/>
      </c>
      <c r="I2373" s="2"/>
      <c r="J2373" s="3" t="str">
        <f t="shared" si="154"/>
        <v/>
      </c>
      <c r="K2373" s="2"/>
      <c r="L2373" s="2"/>
      <c r="M2373" s="3" t="str">
        <f t="shared" si="155"/>
        <v/>
      </c>
    </row>
    <row r="2374" spans="3:13" x14ac:dyDescent="0.2">
      <c r="C2374" s="2"/>
      <c r="D2374" s="2"/>
      <c r="E2374" s="3" t="str">
        <f t="shared" si="152"/>
        <v/>
      </c>
      <c r="F2374" s="2"/>
      <c r="G2374" s="2"/>
      <c r="H2374" s="3" t="str">
        <f t="shared" si="153"/>
        <v/>
      </c>
      <c r="I2374" s="2"/>
      <c r="J2374" s="3" t="str">
        <f t="shared" si="154"/>
        <v/>
      </c>
      <c r="K2374" s="2"/>
      <c r="L2374" s="2"/>
      <c r="M2374" s="3" t="str">
        <f t="shared" si="155"/>
        <v/>
      </c>
    </row>
    <row r="2375" spans="3:13" x14ac:dyDescent="0.2">
      <c r="C2375" s="2"/>
      <c r="D2375" s="2"/>
      <c r="E2375" s="3" t="str">
        <f t="shared" si="152"/>
        <v/>
      </c>
      <c r="F2375" s="2"/>
      <c r="G2375" s="2"/>
      <c r="H2375" s="3" t="str">
        <f t="shared" si="153"/>
        <v/>
      </c>
      <c r="I2375" s="2"/>
      <c r="J2375" s="3" t="str">
        <f t="shared" si="154"/>
        <v/>
      </c>
      <c r="K2375" s="2"/>
      <c r="L2375" s="2"/>
      <c r="M2375" s="3" t="str">
        <f t="shared" si="155"/>
        <v/>
      </c>
    </row>
    <row r="2376" spans="3:13" x14ac:dyDescent="0.2">
      <c r="C2376" s="2"/>
      <c r="D2376" s="2"/>
      <c r="E2376" s="3" t="str">
        <f t="shared" si="152"/>
        <v/>
      </c>
      <c r="F2376" s="2"/>
      <c r="G2376" s="2"/>
      <c r="H2376" s="3" t="str">
        <f t="shared" si="153"/>
        <v/>
      </c>
      <c r="I2376" s="2"/>
      <c r="J2376" s="3" t="str">
        <f t="shared" si="154"/>
        <v/>
      </c>
      <c r="K2376" s="2"/>
      <c r="L2376" s="2"/>
      <c r="M2376" s="3" t="str">
        <f t="shared" si="155"/>
        <v/>
      </c>
    </row>
    <row r="2377" spans="3:13" x14ac:dyDescent="0.2">
      <c r="C2377" s="2"/>
      <c r="D2377" s="2"/>
      <c r="E2377" s="3" t="str">
        <f t="shared" si="152"/>
        <v/>
      </c>
      <c r="F2377" s="2"/>
      <c r="G2377" s="2"/>
      <c r="H2377" s="3" t="str">
        <f t="shared" si="153"/>
        <v/>
      </c>
      <c r="I2377" s="2"/>
      <c r="J2377" s="3" t="str">
        <f t="shared" si="154"/>
        <v/>
      </c>
      <c r="K2377" s="2"/>
      <c r="L2377" s="2"/>
      <c r="M2377" s="3" t="str">
        <f t="shared" si="155"/>
        <v/>
      </c>
    </row>
    <row r="2378" spans="3:13" x14ac:dyDescent="0.2">
      <c r="C2378" s="2"/>
      <c r="D2378" s="2"/>
      <c r="E2378" s="3" t="str">
        <f t="shared" si="152"/>
        <v/>
      </c>
      <c r="F2378" s="2"/>
      <c r="G2378" s="2"/>
      <c r="H2378" s="3" t="str">
        <f t="shared" si="153"/>
        <v/>
      </c>
      <c r="I2378" s="2"/>
      <c r="J2378" s="3" t="str">
        <f t="shared" si="154"/>
        <v/>
      </c>
      <c r="K2378" s="2"/>
      <c r="L2378" s="2"/>
      <c r="M2378" s="3" t="str">
        <f t="shared" si="155"/>
        <v/>
      </c>
    </row>
    <row r="2379" spans="3:13" x14ac:dyDescent="0.2">
      <c r="C2379" s="2"/>
      <c r="D2379" s="2"/>
      <c r="E2379" s="3" t="str">
        <f t="shared" si="152"/>
        <v/>
      </c>
      <c r="F2379" s="2"/>
      <c r="G2379" s="2"/>
      <c r="H2379" s="3" t="str">
        <f t="shared" si="153"/>
        <v/>
      </c>
      <c r="I2379" s="2"/>
      <c r="J2379" s="3" t="str">
        <f t="shared" si="154"/>
        <v/>
      </c>
      <c r="K2379" s="2"/>
      <c r="L2379" s="2"/>
      <c r="M2379" s="3" t="str">
        <f t="shared" si="155"/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ref="E2429:E2492" si="156">IF(C2429=0,"",(D2429/C2429-1))</f>
        <v/>
      </c>
      <c r="F2429" s="2"/>
      <c r="G2429" s="2"/>
      <c r="H2429" s="3" t="str">
        <f t="shared" ref="H2429:H2492" si="157">IF(F2429=0,"",(G2429/F2429-1))</f>
        <v/>
      </c>
      <c r="I2429" s="2"/>
      <c r="J2429" s="3" t="str">
        <f t="shared" ref="J2429:J2492" si="158">IF(I2429=0,"",(G2429/I2429-1))</f>
        <v/>
      </c>
      <c r="K2429" s="2"/>
      <c r="L2429" s="2"/>
      <c r="M2429" s="3" t="str">
        <f t="shared" ref="M2429:M2492" si="159">IF(K2429=0,"",(L2429/K2429-1))</f>
        <v/>
      </c>
    </row>
    <row r="2430" spans="3:13" x14ac:dyDescent="0.2">
      <c r="C2430" s="2"/>
      <c r="D2430" s="2"/>
      <c r="E2430" s="3" t="str">
        <f t="shared" si="156"/>
        <v/>
      </c>
      <c r="F2430" s="2"/>
      <c r="G2430" s="2"/>
      <c r="H2430" s="3" t="str">
        <f t="shared" si="157"/>
        <v/>
      </c>
      <c r="I2430" s="2"/>
      <c r="J2430" s="3" t="str">
        <f t="shared" si="158"/>
        <v/>
      </c>
      <c r="K2430" s="2"/>
      <c r="L2430" s="2"/>
      <c r="M2430" s="3" t="str">
        <f t="shared" si="159"/>
        <v/>
      </c>
    </row>
    <row r="2431" spans="3:13" x14ac:dyDescent="0.2">
      <c r="C2431" s="2"/>
      <c r="D2431" s="2"/>
      <c r="E2431" s="3" t="str">
        <f t="shared" si="156"/>
        <v/>
      </c>
      <c r="F2431" s="2"/>
      <c r="G2431" s="2"/>
      <c r="H2431" s="3" t="str">
        <f t="shared" si="157"/>
        <v/>
      </c>
      <c r="I2431" s="2"/>
      <c r="J2431" s="3" t="str">
        <f t="shared" si="158"/>
        <v/>
      </c>
      <c r="K2431" s="2"/>
      <c r="L2431" s="2"/>
      <c r="M2431" s="3" t="str">
        <f t="shared" si="159"/>
        <v/>
      </c>
    </row>
    <row r="2432" spans="3:13" x14ac:dyDescent="0.2">
      <c r="C2432" s="2"/>
      <c r="D2432" s="2"/>
      <c r="E2432" s="3" t="str">
        <f t="shared" si="156"/>
        <v/>
      </c>
      <c r="F2432" s="2"/>
      <c r="G2432" s="2"/>
      <c r="H2432" s="3" t="str">
        <f t="shared" si="157"/>
        <v/>
      </c>
      <c r="I2432" s="2"/>
      <c r="J2432" s="3" t="str">
        <f t="shared" si="158"/>
        <v/>
      </c>
      <c r="K2432" s="2"/>
      <c r="L2432" s="2"/>
      <c r="M2432" s="3" t="str">
        <f t="shared" si="159"/>
        <v/>
      </c>
    </row>
    <row r="2433" spans="3:13" x14ac:dyDescent="0.2">
      <c r="C2433" s="2"/>
      <c r="D2433" s="2"/>
      <c r="E2433" s="3" t="str">
        <f t="shared" si="156"/>
        <v/>
      </c>
      <c r="F2433" s="2"/>
      <c r="G2433" s="2"/>
      <c r="H2433" s="3" t="str">
        <f t="shared" si="157"/>
        <v/>
      </c>
      <c r="I2433" s="2"/>
      <c r="J2433" s="3" t="str">
        <f t="shared" si="158"/>
        <v/>
      </c>
      <c r="K2433" s="2"/>
      <c r="L2433" s="2"/>
      <c r="M2433" s="3" t="str">
        <f t="shared" si="159"/>
        <v/>
      </c>
    </row>
    <row r="2434" spans="3:13" x14ac:dyDescent="0.2">
      <c r="C2434" s="2"/>
      <c r="D2434" s="2"/>
      <c r="E2434" s="3" t="str">
        <f t="shared" si="156"/>
        <v/>
      </c>
      <c r="F2434" s="2"/>
      <c r="G2434" s="2"/>
      <c r="H2434" s="3" t="str">
        <f t="shared" si="157"/>
        <v/>
      </c>
      <c r="I2434" s="2"/>
      <c r="J2434" s="3" t="str">
        <f t="shared" si="158"/>
        <v/>
      </c>
      <c r="K2434" s="2"/>
      <c r="L2434" s="2"/>
      <c r="M2434" s="3" t="str">
        <f t="shared" si="159"/>
        <v/>
      </c>
    </row>
    <row r="2435" spans="3:13" x14ac:dyDescent="0.2">
      <c r="C2435" s="2"/>
      <c r="D2435" s="2"/>
      <c r="E2435" s="3" t="str">
        <f t="shared" si="156"/>
        <v/>
      </c>
      <c r="F2435" s="2"/>
      <c r="G2435" s="2"/>
      <c r="H2435" s="3" t="str">
        <f t="shared" si="157"/>
        <v/>
      </c>
      <c r="I2435" s="2"/>
      <c r="J2435" s="3" t="str">
        <f t="shared" si="158"/>
        <v/>
      </c>
      <c r="K2435" s="2"/>
      <c r="L2435" s="2"/>
      <c r="M2435" s="3" t="str">
        <f t="shared" si="159"/>
        <v/>
      </c>
    </row>
    <row r="2436" spans="3:13" x14ac:dyDescent="0.2">
      <c r="C2436" s="2"/>
      <c r="D2436" s="2"/>
      <c r="E2436" s="3" t="str">
        <f t="shared" si="156"/>
        <v/>
      </c>
      <c r="F2436" s="2"/>
      <c r="G2436" s="2"/>
      <c r="H2436" s="3" t="str">
        <f t="shared" si="157"/>
        <v/>
      </c>
      <c r="I2436" s="2"/>
      <c r="J2436" s="3" t="str">
        <f t="shared" si="158"/>
        <v/>
      </c>
      <c r="K2436" s="2"/>
      <c r="L2436" s="2"/>
      <c r="M2436" s="3" t="str">
        <f t="shared" si="159"/>
        <v/>
      </c>
    </row>
    <row r="2437" spans="3:13" x14ac:dyDescent="0.2">
      <c r="C2437" s="2"/>
      <c r="D2437" s="2"/>
      <c r="E2437" s="3" t="str">
        <f t="shared" si="156"/>
        <v/>
      </c>
      <c r="F2437" s="2"/>
      <c r="G2437" s="2"/>
      <c r="H2437" s="3" t="str">
        <f t="shared" si="157"/>
        <v/>
      </c>
      <c r="I2437" s="2"/>
      <c r="J2437" s="3" t="str">
        <f t="shared" si="158"/>
        <v/>
      </c>
      <c r="K2437" s="2"/>
      <c r="L2437" s="2"/>
      <c r="M2437" s="3" t="str">
        <f t="shared" si="159"/>
        <v/>
      </c>
    </row>
    <row r="2438" spans="3:13" x14ac:dyDescent="0.2">
      <c r="C2438" s="2"/>
      <c r="D2438" s="2"/>
      <c r="E2438" s="3" t="str">
        <f t="shared" si="156"/>
        <v/>
      </c>
      <c r="F2438" s="2"/>
      <c r="G2438" s="2"/>
      <c r="H2438" s="3" t="str">
        <f t="shared" si="157"/>
        <v/>
      </c>
      <c r="I2438" s="2"/>
      <c r="J2438" s="3" t="str">
        <f t="shared" si="158"/>
        <v/>
      </c>
      <c r="K2438" s="2"/>
      <c r="L2438" s="2"/>
      <c r="M2438" s="3" t="str">
        <f t="shared" si="159"/>
        <v/>
      </c>
    </row>
    <row r="2439" spans="3:13" x14ac:dyDescent="0.2">
      <c r="C2439" s="2"/>
      <c r="D2439" s="2"/>
      <c r="E2439" s="3" t="str">
        <f t="shared" si="156"/>
        <v/>
      </c>
      <c r="F2439" s="2"/>
      <c r="G2439" s="2"/>
      <c r="H2439" s="3" t="str">
        <f t="shared" si="157"/>
        <v/>
      </c>
      <c r="I2439" s="2"/>
      <c r="J2439" s="3" t="str">
        <f t="shared" si="158"/>
        <v/>
      </c>
      <c r="K2439" s="2"/>
      <c r="L2439" s="2"/>
      <c r="M2439" s="3" t="str">
        <f t="shared" si="159"/>
        <v/>
      </c>
    </row>
    <row r="2440" spans="3:13" x14ac:dyDescent="0.2">
      <c r="C2440" s="2"/>
      <c r="D2440" s="2"/>
      <c r="E2440" s="3" t="str">
        <f t="shared" si="156"/>
        <v/>
      </c>
      <c r="F2440" s="2"/>
      <c r="G2440" s="2"/>
      <c r="H2440" s="3" t="str">
        <f t="shared" si="157"/>
        <v/>
      </c>
      <c r="I2440" s="2"/>
      <c r="J2440" s="3" t="str">
        <f t="shared" si="158"/>
        <v/>
      </c>
      <c r="K2440" s="2"/>
      <c r="L2440" s="2"/>
      <c r="M2440" s="3" t="str">
        <f t="shared" si="159"/>
        <v/>
      </c>
    </row>
    <row r="2441" spans="3:13" x14ac:dyDescent="0.2">
      <c r="C2441" s="2"/>
      <c r="D2441" s="2"/>
      <c r="E2441" s="3" t="str">
        <f t="shared" si="156"/>
        <v/>
      </c>
      <c r="F2441" s="2"/>
      <c r="G2441" s="2"/>
      <c r="H2441" s="3" t="str">
        <f t="shared" si="157"/>
        <v/>
      </c>
      <c r="I2441" s="2"/>
      <c r="J2441" s="3" t="str">
        <f t="shared" si="158"/>
        <v/>
      </c>
      <c r="K2441" s="2"/>
      <c r="L2441" s="2"/>
      <c r="M2441" s="3" t="str">
        <f t="shared" si="159"/>
        <v/>
      </c>
    </row>
    <row r="2442" spans="3:13" x14ac:dyDescent="0.2">
      <c r="C2442" s="2"/>
      <c r="D2442" s="2"/>
      <c r="E2442" s="3" t="str">
        <f t="shared" si="156"/>
        <v/>
      </c>
      <c r="F2442" s="2"/>
      <c r="G2442" s="2"/>
      <c r="H2442" s="3" t="str">
        <f t="shared" si="157"/>
        <v/>
      </c>
      <c r="I2442" s="2"/>
      <c r="J2442" s="3" t="str">
        <f t="shared" si="158"/>
        <v/>
      </c>
      <c r="K2442" s="2"/>
      <c r="L2442" s="2"/>
      <c r="M2442" s="3" t="str">
        <f t="shared" si="159"/>
        <v/>
      </c>
    </row>
    <row r="2443" spans="3:13" x14ac:dyDescent="0.2">
      <c r="C2443" s="2"/>
      <c r="D2443" s="2"/>
      <c r="E2443" s="3" t="str">
        <f t="shared" si="156"/>
        <v/>
      </c>
      <c r="F2443" s="2"/>
      <c r="G2443" s="2"/>
      <c r="H2443" s="3" t="str">
        <f t="shared" si="157"/>
        <v/>
      </c>
      <c r="I2443" s="2"/>
      <c r="J2443" s="3" t="str">
        <f t="shared" si="158"/>
        <v/>
      </c>
      <c r="K2443" s="2"/>
      <c r="L2443" s="2"/>
      <c r="M2443" s="3" t="str">
        <f t="shared" si="159"/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ref="E2493:E2556" si="160">IF(C2493=0,"",(D2493/C2493-1))</f>
        <v/>
      </c>
      <c r="F2493" s="2"/>
      <c r="G2493" s="2"/>
      <c r="H2493" s="3" t="str">
        <f t="shared" ref="H2493:H2556" si="161">IF(F2493=0,"",(G2493/F2493-1))</f>
        <v/>
      </c>
      <c r="I2493" s="2"/>
      <c r="J2493" s="3" t="str">
        <f t="shared" ref="J2493:J2556" si="162">IF(I2493=0,"",(G2493/I2493-1))</f>
        <v/>
      </c>
      <c r="K2493" s="2"/>
      <c r="L2493" s="2"/>
      <c r="M2493" s="3" t="str">
        <f t="shared" ref="M2493:M2556" si="163">IF(K2493=0,"",(L2493/K2493-1))</f>
        <v/>
      </c>
    </row>
    <row r="2494" spans="3:13" x14ac:dyDescent="0.2">
      <c r="C2494" s="2"/>
      <c r="D2494" s="2"/>
      <c r="E2494" s="3" t="str">
        <f t="shared" si="160"/>
        <v/>
      </c>
      <c r="F2494" s="2"/>
      <c r="G2494" s="2"/>
      <c r="H2494" s="3" t="str">
        <f t="shared" si="161"/>
        <v/>
      </c>
      <c r="I2494" s="2"/>
      <c r="J2494" s="3" t="str">
        <f t="shared" si="162"/>
        <v/>
      </c>
      <c r="K2494" s="2"/>
      <c r="L2494" s="2"/>
      <c r="M2494" s="3" t="str">
        <f t="shared" si="163"/>
        <v/>
      </c>
    </row>
    <row r="2495" spans="3:13" x14ac:dyDescent="0.2">
      <c r="C2495" s="2"/>
      <c r="D2495" s="2"/>
      <c r="E2495" s="3" t="str">
        <f t="shared" si="160"/>
        <v/>
      </c>
      <c r="F2495" s="2"/>
      <c r="G2495" s="2"/>
      <c r="H2495" s="3" t="str">
        <f t="shared" si="161"/>
        <v/>
      </c>
      <c r="I2495" s="2"/>
      <c r="J2495" s="3" t="str">
        <f t="shared" si="162"/>
        <v/>
      </c>
      <c r="K2495" s="2"/>
      <c r="L2495" s="2"/>
      <c r="M2495" s="3" t="str">
        <f t="shared" si="163"/>
        <v/>
      </c>
    </row>
    <row r="2496" spans="3:13" x14ac:dyDescent="0.2">
      <c r="C2496" s="2"/>
      <c r="D2496" s="2"/>
      <c r="E2496" s="3" t="str">
        <f t="shared" si="160"/>
        <v/>
      </c>
      <c r="F2496" s="2"/>
      <c r="G2496" s="2"/>
      <c r="H2496" s="3" t="str">
        <f t="shared" si="161"/>
        <v/>
      </c>
      <c r="I2496" s="2"/>
      <c r="J2496" s="3" t="str">
        <f t="shared" si="162"/>
        <v/>
      </c>
      <c r="K2496" s="2"/>
      <c r="L2496" s="2"/>
      <c r="M2496" s="3" t="str">
        <f t="shared" si="163"/>
        <v/>
      </c>
    </row>
    <row r="2497" spans="3:13" x14ac:dyDescent="0.2">
      <c r="C2497" s="2"/>
      <c r="D2497" s="2"/>
      <c r="E2497" s="3" t="str">
        <f t="shared" si="160"/>
        <v/>
      </c>
      <c r="F2497" s="2"/>
      <c r="G2497" s="2"/>
      <c r="H2497" s="3" t="str">
        <f t="shared" si="161"/>
        <v/>
      </c>
      <c r="I2497" s="2"/>
      <c r="J2497" s="3" t="str">
        <f t="shared" si="162"/>
        <v/>
      </c>
      <c r="K2497" s="2"/>
      <c r="L2497" s="2"/>
      <c r="M2497" s="3" t="str">
        <f t="shared" si="163"/>
        <v/>
      </c>
    </row>
    <row r="2498" spans="3:13" x14ac:dyDescent="0.2">
      <c r="C2498" s="2"/>
      <c r="D2498" s="2"/>
      <c r="E2498" s="3" t="str">
        <f t="shared" si="160"/>
        <v/>
      </c>
      <c r="F2498" s="2"/>
      <c r="G2498" s="2"/>
      <c r="H2498" s="3" t="str">
        <f t="shared" si="161"/>
        <v/>
      </c>
      <c r="I2498" s="2"/>
      <c r="J2498" s="3" t="str">
        <f t="shared" si="162"/>
        <v/>
      </c>
      <c r="K2498" s="2"/>
      <c r="L2498" s="2"/>
      <c r="M2498" s="3" t="str">
        <f t="shared" si="163"/>
        <v/>
      </c>
    </row>
    <row r="2499" spans="3:13" x14ac:dyDescent="0.2">
      <c r="C2499" s="2"/>
      <c r="D2499" s="2"/>
      <c r="E2499" s="3" t="str">
        <f t="shared" si="160"/>
        <v/>
      </c>
      <c r="F2499" s="2"/>
      <c r="G2499" s="2"/>
      <c r="H2499" s="3" t="str">
        <f t="shared" si="161"/>
        <v/>
      </c>
      <c r="I2499" s="2"/>
      <c r="J2499" s="3" t="str">
        <f t="shared" si="162"/>
        <v/>
      </c>
      <c r="K2499" s="2"/>
      <c r="L2499" s="2"/>
      <c r="M2499" s="3" t="str">
        <f t="shared" si="163"/>
        <v/>
      </c>
    </row>
    <row r="2500" spans="3:13" x14ac:dyDescent="0.2">
      <c r="C2500" s="2"/>
      <c r="D2500" s="2"/>
      <c r="E2500" s="3" t="str">
        <f t="shared" si="160"/>
        <v/>
      </c>
      <c r="F2500" s="2"/>
      <c r="G2500" s="2"/>
      <c r="H2500" s="3" t="str">
        <f t="shared" si="161"/>
        <v/>
      </c>
      <c r="I2500" s="2"/>
      <c r="J2500" s="3" t="str">
        <f t="shared" si="162"/>
        <v/>
      </c>
      <c r="K2500" s="2"/>
      <c r="L2500" s="2"/>
      <c r="M2500" s="3" t="str">
        <f t="shared" si="163"/>
        <v/>
      </c>
    </row>
    <row r="2501" spans="3:13" x14ac:dyDescent="0.2">
      <c r="C2501" s="2"/>
      <c r="D2501" s="2"/>
      <c r="E2501" s="3" t="str">
        <f t="shared" si="160"/>
        <v/>
      </c>
      <c r="F2501" s="2"/>
      <c r="G2501" s="2"/>
      <c r="H2501" s="3" t="str">
        <f t="shared" si="161"/>
        <v/>
      </c>
      <c r="I2501" s="2"/>
      <c r="J2501" s="3" t="str">
        <f t="shared" si="162"/>
        <v/>
      </c>
      <c r="K2501" s="2"/>
      <c r="L2501" s="2"/>
      <c r="M2501" s="3" t="str">
        <f t="shared" si="163"/>
        <v/>
      </c>
    </row>
    <row r="2502" spans="3:13" x14ac:dyDescent="0.2">
      <c r="C2502" s="2"/>
      <c r="D2502" s="2"/>
      <c r="E2502" s="3" t="str">
        <f t="shared" si="160"/>
        <v/>
      </c>
      <c r="F2502" s="2"/>
      <c r="G2502" s="2"/>
      <c r="H2502" s="3" t="str">
        <f t="shared" si="161"/>
        <v/>
      </c>
      <c r="I2502" s="2"/>
      <c r="J2502" s="3" t="str">
        <f t="shared" si="162"/>
        <v/>
      </c>
      <c r="K2502" s="2"/>
      <c r="L2502" s="2"/>
      <c r="M2502" s="3" t="str">
        <f t="shared" si="163"/>
        <v/>
      </c>
    </row>
    <row r="2503" spans="3:13" x14ac:dyDescent="0.2">
      <c r="C2503" s="2"/>
      <c r="D2503" s="2"/>
      <c r="E2503" s="3" t="str">
        <f t="shared" si="160"/>
        <v/>
      </c>
      <c r="F2503" s="2"/>
      <c r="G2503" s="2"/>
      <c r="H2503" s="3" t="str">
        <f t="shared" si="161"/>
        <v/>
      </c>
      <c r="I2503" s="2"/>
      <c r="J2503" s="3" t="str">
        <f t="shared" si="162"/>
        <v/>
      </c>
      <c r="K2503" s="2"/>
      <c r="L2503" s="2"/>
      <c r="M2503" s="3" t="str">
        <f t="shared" si="163"/>
        <v/>
      </c>
    </row>
    <row r="2504" spans="3:13" x14ac:dyDescent="0.2">
      <c r="C2504" s="2"/>
      <c r="D2504" s="2"/>
      <c r="E2504" s="3" t="str">
        <f t="shared" si="160"/>
        <v/>
      </c>
      <c r="F2504" s="2"/>
      <c r="G2504" s="2"/>
      <c r="H2504" s="3" t="str">
        <f t="shared" si="161"/>
        <v/>
      </c>
      <c r="I2504" s="2"/>
      <c r="J2504" s="3" t="str">
        <f t="shared" si="162"/>
        <v/>
      </c>
      <c r="K2504" s="2"/>
      <c r="L2504" s="2"/>
      <c r="M2504" s="3" t="str">
        <f t="shared" si="163"/>
        <v/>
      </c>
    </row>
    <row r="2505" spans="3:13" x14ac:dyDescent="0.2">
      <c r="C2505" s="2"/>
      <c r="D2505" s="2"/>
      <c r="E2505" s="3" t="str">
        <f t="shared" si="160"/>
        <v/>
      </c>
      <c r="F2505" s="2"/>
      <c r="G2505" s="2"/>
      <c r="H2505" s="3" t="str">
        <f t="shared" si="161"/>
        <v/>
      </c>
      <c r="I2505" s="2"/>
      <c r="J2505" s="3" t="str">
        <f t="shared" si="162"/>
        <v/>
      </c>
      <c r="K2505" s="2"/>
      <c r="L2505" s="2"/>
      <c r="M2505" s="3" t="str">
        <f t="shared" si="163"/>
        <v/>
      </c>
    </row>
    <row r="2506" spans="3:13" x14ac:dyDescent="0.2">
      <c r="C2506" s="2"/>
      <c r="D2506" s="2"/>
      <c r="E2506" s="3" t="str">
        <f t="shared" si="160"/>
        <v/>
      </c>
      <c r="F2506" s="2"/>
      <c r="G2506" s="2"/>
      <c r="H2506" s="3" t="str">
        <f t="shared" si="161"/>
        <v/>
      </c>
      <c r="I2506" s="2"/>
      <c r="J2506" s="3" t="str">
        <f t="shared" si="162"/>
        <v/>
      </c>
      <c r="K2506" s="2"/>
      <c r="L2506" s="2"/>
      <c r="M2506" s="3" t="str">
        <f t="shared" si="163"/>
        <v/>
      </c>
    </row>
    <row r="2507" spans="3:13" x14ac:dyDescent="0.2">
      <c r="C2507" s="2"/>
      <c r="D2507" s="2"/>
      <c r="E2507" s="3" t="str">
        <f t="shared" si="160"/>
        <v/>
      </c>
      <c r="F2507" s="2"/>
      <c r="G2507" s="2"/>
      <c r="H2507" s="3" t="str">
        <f t="shared" si="161"/>
        <v/>
      </c>
      <c r="I2507" s="2"/>
      <c r="J2507" s="3" t="str">
        <f t="shared" si="162"/>
        <v/>
      </c>
      <c r="K2507" s="2"/>
      <c r="L2507" s="2"/>
      <c r="M2507" s="3" t="str">
        <f t="shared" si="163"/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ref="E2557:E2620" si="164">IF(C2557=0,"",(D2557/C2557-1))</f>
        <v/>
      </c>
      <c r="F2557" s="2"/>
      <c r="G2557" s="2"/>
      <c r="H2557" s="3" t="str">
        <f t="shared" ref="H2557:H2620" si="165">IF(F2557=0,"",(G2557/F2557-1))</f>
        <v/>
      </c>
      <c r="I2557" s="2"/>
      <c r="J2557" s="3" t="str">
        <f t="shared" ref="J2557:J2620" si="166">IF(I2557=0,"",(G2557/I2557-1))</f>
        <v/>
      </c>
      <c r="K2557" s="2"/>
      <c r="L2557" s="2"/>
      <c r="M2557" s="3" t="str">
        <f t="shared" ref="M2557:M2620" si="167">IF(K2557=0,"",(L2557/K2557-1))</f>
        <v/>
      </c>
    </row>
    <row r="2558" spans="3:13" x14ac:dyDescent="0.2">
      <c r="C2558" s="2"/>
      <c r="D2558" s="2"/>
      <c r="E2558" s="3" t="str">
        <f t="shared" si="164"/>
        <v/>
      </c>
      <c r="F2558" s="2"/>
      <c r="G2558" s="2"/>
      <c r="H2558" s="3" t="str">
        <f t="shared" si="165"/>
        <v/>
      </c>
      <c r="I2558" s="2"/>
      <c r="J2558" s="3" t="str">
        <f t="shared" si="166"/>
        <v/>
      </c>
      <c r="K2558" s="2"/>
      <c r="L2558" s="2"/>
      <c r="M2558" s="3" t="str">
        <f t="shared" si="167"/>
        <v/>
      </c>
    </row>
    <row r="2559" spans="3:13" x14ac:dyDescent="0.2">
      <c r="C2559" s="2"/>
      <c r="D2559" s="2"/>
      <c r="E2559" s="3" t="str">
        <f t="shared" si="164"/>
        <v/>
      </c>
      <c r="F2559" s="2"/>
      <c r="G2559" s="2"/>
      <c r="H2559" s="3" t="str">
        <f t="shared" si="165"/>
        <v/>
      </c>
      <c r="I2559" s="2"/>
      <c r="J2559" s="3" t="str">
        <f t="shared" si="166"/>
        <v/>
      </c>
      <c r="K2559" s="2"/>
      <c r="L2559" s="2"/>
      <c r="M2559" s="3" t="str">
        <f t="shared" si="167"/>
        <v/>
      </c>
    </row>
    <row r="2560" spans="3:13" x14ac:dyDescent="0.2">
      <c r="C2560" s="2"/>
      <c r="D2560" s="2"/>
      <c r="E2560" s="3" t="str">
        <f t="shared" si="164"/>
        <v/>
      </c>
      <c r="F2560" s="2"/>
      <c r="G2560" s="2"/>
      <c r="H2560" s="3" t="str">
        <f t="shared" si="165"/>
        <v/>
      </c>
      <c r="I2560" s="2"/>
      <c r="J2560" s="3" t="str">
        <f t="shared" si="166"/>
        <v/>
      </c>
      <c r="K2560" s="2"/>
      <c r="L2560" s="2"/>
      <c r="M2560" s="3" t="str">
        <f t="shared" si="167"/>
        <v/>
      </c>
    </row>
    <row r="2561" spans="3:13" x14ac:dyDescent="0.2">
      <c r="C2561" s="2"/>
      <c r="D2561" s="2"/>
      <c r="E2561" s="3" t="str">
        <f t="shared" si="164"/>
        <v/>
      </c>
      <c r="F2561" s="2"/>
      <c r="G2561" s="2"/>
      <c r="H2561" s="3" t="str">
        <f t="shared" si="165"/>
        <v/>
      </c>
      <c r="I2561" s="2"/>
      <c r="J2561" s="3" t="str">
        <f t="shared" si="166"/>
        <v/>
      </c>
      <c r="K2561" s="2"/>
      <c r="L2561" s="2"/>
      <c r="M2561" s="3" t="str">
        <f t="shared" si="167"/>
        <v/>
      </c>
    </row>
    <row r="2562" spans="3:13" x14ac:dyDescent="0.2">
      <c r="C2562" s="2"/>
      <c r="D2562" s="2"/>
      <c r="E2562" s="3" t="str">
        <f t="shared" si="164"/>
        <v/>
      </c>
      <c r="F2562" s="2"/>
      <c r="G2562" s="2"/>
      <c r="H2562" s="3" t="str">
        <f t="shared" si="165"/>
        <v/>
      </c>
      <c r="I2562" s="2"/>
      <c r="J2562" s="3" t="str">
        <f t="shared" si="166"/>
        <v/>
      </c>
      <c r="K2562" s="2"/>
      <c r="L2562" s="2"/>
      <c r="M2562" s="3" t="str">
        <f t="shared" si="167"/>
        <v/>
      </c>
    </row>
    <row r="2563" spans="3:13" x14ac:dyDescent="0.2">
      <c r="C2563" s="2"/>
      <c r="D2563" s="2"/>
      <c r="E2563" s="3" t="str">
        <f t="shared" si="164"/>
        <v/>
      </c>
      <c r="F2563" s="2"/>
      <c r="G2563" s="2"/>
      <c r="H2563" s="3" t="str">
        <f t="shared" si="165"/>
        <v/>
      </c>
      <c r="I2563" s="2"/>
      <c r="J2563" s="3" t="str">
        <f t="shared" si="166"/>
        <v/>
      </c>
      <c r="K2563" s="2"/>
      <c r="L2563" s="2"/>
      <c r="M2563" s="3" t="str">
        <f t="shared" si="167"/>
        <v/>
      </c>
    </row>
    <row r="2564" spans="3:13" x14ac:dyDescent="0.2">
      <c r="C2564" s="2"/>
      <c r="D2564" s="2"/>
      <c r="E2564" s="3" t="str">
        <f t="shared" si="164"/>
        <v/>
      </c>
      <c r="F2564" s="2"/>
      <c r="G2564" s="2"/>
      <c r="H2564" s="3" t="str">
        <f t="shared" si="165"/>
        <v/>
      </c>
      <c r="I2564" s="2"/>
      <c r="J2564" s="3" t="str">
        <f t="shared" si="166"/>
        <v/>
      </c>
      <c r="K2564" s="2"/>
      <c r="L2564" s="2"/>
      <c r="M2564" s="3" t="str">
        <f t="shared" si="167"/>
        <v/>
      </c>
    </row>
    <row r="2565" spans="3:13" x14ac:dyDescent="0.2">
      <c r="C2565" s="2"/>
      <c r="D2565" s="2"/>
      <c r="E2565" s="3" t="str">
        <f t="shared" si="164"/>
        <v/>
      </c>
      <c r="F2565" s="2"/>
      <c r="G2565" s="2"/>
      <c r="H2565" s="3" t="str">
        <f t="shared" si="165"/>
        <v/>
      </c>
      <c r="I2565" s="2"/>
      <c r="J2565" s="3" t="str">
        <f t="shared" si="166"/>
        <v/>
      </c>
      <c r="K2565" s="2"/>
      <c r="L2565" s="2"/>
      <c r="M2565" s="3" t="str">
        <f t="shared" si="167"/>
        <v/>
      </c>
    </row>
    <row r="2566" spans="3:13" x14ac:dyDescent="0.2">
      <c r="C2566" s="2"/>
      <c r="D2566" s="2"/>
      <c r="E2566" s="3" t="str">
        <f t="shared" si="164"/>
        <v/>
      </c>
      <c r="F2566" s="2"/>
      <c r="G2566" s="2"/>
      <c r="H2566" s="3" t="str">
        <f t="shared" si="165"/>
        <v/>
      </c>
      <c r="I2566" s="2"/>
      <c r="J2566" s="3" t="str">
        <f t="shared" si="166"/>
        <v/>
      </c>
      <c r="K2566" s="2"/>
      <c r="L2566" s="2"/>
      <c r="M2566" s="3" t="str">
        <f t="shared" si="167"/>
        <v/>
      </c>
    </row>
    <row r="2567" spans="3:13" x14ac:dyDescent="0.2">
      <c r="C2567" s="2"/>
      <c r="D2567" s="2"/>
      <c r="E2567" s="3" t="str">
        <f t="shared" si="164"/>
        <v/>
      </c>
      <c r="F2567" s="2"/>
      <c r="G2567" s="2"/>
      <c r="H2567" s="3" t="str">
        <f t="shared" si="165"/>
        <v/>
      </c>
      <c r="I2567" s="2"/>
      <c r="J2567" s="3" t="str">
        <f t="shared" si="166"/>
        <v/>
      </c>
      <c r="K2567" s="2"/>
      <c r="L2567" s="2"/>
      <c r="M2567" s="3" t="str">
        <f t="shared" si="167"/>
        <v/>
      </c>
    </row>
    <row r="2568" spans="3:13" x14ac:dyDescent="0.2">
      <c r="C2568" s="2"/>
      <c r="D2568" s="2"/>
      <c r="E2568" s="3" t="str">
        <f t="shared" si="164"/>
        <v/>
      </c>
      <c r="F2568" s="2"/>
      <c r="G2568" s="2"/>
      <c r="H2568" s="3" t="str">
        <f t="shared" si="165"/>
        <v/>
      </c>
      <c r="I2568" s="2"/>
      <c r="J2568" s="3" t="str">
        <f t="shared" si="166"/>
        <v/>
      </c>
      <c r="K2568" s="2"/>
      <c r="L2568" s="2"/>
      <c r="M2568" s="3" t="str">
        <f t="shared" si="167"/>
        <v/>
      </c>
    </row>
    <row r="2569" spans="3:13" x14ac:dyDescent="0.2">
      <c r="C2569" s="2"/>
      <c r="D2569" s="2"/>
      <c r="E2569" s="3" t="str">
        <f t="shared" si="164"/>
        <v/>
      </c>
      <c r="F2569" s="2"/>
      <c r="G2569" s="2"/>
      <c r="H2569" s="3" t="str">
        <f t="shared" si="165"/>
        <v/>
      </c>
      <c r="I2569" s="2"/>
      <c r="J2569" s="3" t="str">
        <f t="shared" si="166"/>
        <v/>
      </c>
      <c r="K2569" s="2"/>
      <c r="L2569" s="2"/>
      <c r="M2569" s="3" t="str">
        <f t="shared" si="167"/>
        <v/>
      </c>
    </row>
    <row r="2570" spans="3:13" x14ac:dyDescent="0.2">
      <c r="C2570" s="2"/>
      <c r="D2570" s="2"/>
      <c r="E2570" s="3" t="str">
        <f t="shared" si="164"/>
        <v/>
      </c>
      <c r="F2570" s="2"/>
      <c r="G2570" s="2"/>
      <c r="H2570" s="3" t="str">
        <f t="shared" si="165"/>
        <v/>
      </c>
      <c r="I2570" s="2"/>
      <c r="J2570" s="3" t="str">
        <f t="shared" si="166"/>
        <v/>
      </c>
      <c r="K2570" s="2"/>
      <c r="L2570" s="2"/>
      <c r="M2570" s="3" t="str">
        <f t="shared" si="167"/>
        <v/>
      </c>
    </row>
    <row r="2571" spans="3:13" x14ac:dyDescent="0.2">
      <c r="C2571" s="2"/>
      <c r="D2571" s="2"/>
      <c r="E2571" s="3" t="str">
        <f t="shared" si="164"/>
        <v/>
      </c>
      <c r="F2571" s="2"/>
      <c r="G2571" s="2"/>
      <c r="H2571" s="3" t="str">
        <f t="shared" si="165"/>
        <v/>
      </c>
      <c r="I2571" s="2"/>
      <c r="J2571" s="3" t="str">
        <f t="shared" si="166"/>
        <v/>
      </c>
      <c r="K2571" s="2"/>
      <c r="L2571" s="2"/>
      <c r="M2571" s="3" t="str">
        <f t="shared" si="167"/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ref="E2621:E2684" si="168">IF(C2621=0,"",(D2621/C2621-1))</f>
        <v/>
      </c>
      <c r="F2621" s="2"/>
      <c r="G2621" s="2"/>
      <c r="H2621" s="3" t="str">
        <f t="shared" ref="H2621:H2684" si="169">IF(F2621=0,"",(G2621/F2621-1))</f>
        <v/>
      </c>
      <c r="I2621" s="2"/>
      <c r="J2621" s="3" t="str">
        <f t="shared" ref="J2621:J2684" si="170">IF(I2621=0,"",(G2621/I2621-1))</f>
        <v/>
      </c>
      <c r="K2621" s="2"/>
      <c r="L2621" s="2"/>
      <c r="M2621" s="3" t="str">
        <f t="shared" ref="M2621:M2684" si="171">IF(K2621=0,"",(L2621/K2621-1))</f>
        <v/>
      </c>
    </row>
    <row r="2622" spans="3:13" x14ac:dyDescent="0.2">
      <c r="C2622" s="2"/>
      <c r="D2622" s="2"/>
      <c r="E2622" s="3" t="str">
        <f t="shared" si="168"/>
        <v/>
      </c>
      <c r="F2622" s="2"/>
      <c r="G2622" s="2"/>
      <c r="H2622" s="3" t="str">
        <f t="shared" si="169"/>
        <v/>
      </c>
      <c r="I2622" s="2"/>
      <c r="J2622" s="3" t="str">
        <f t="shared" si="170"/>
        <v/>
      </c>
      <c r="K2622" s="2"/>
      <c r="L2622" s="2"/>
      <c r="M2622" s="3" t="str">
        <f t="shared" si="171"/>
        <v/>
      </c>
    </row>
    <row r="2623" spans="3:13" x14ac:dyDescent="0.2">
      <c r="C2623" s="2"/>
      <c r="D2623" s="2"/>
      <c r="E2623" s="3" t="str">
        <f t="shared" si="168"/>
        <v/>
      </c>
      <c r="F2623" s="2"/>
      <c r="G2623" s="2"/>
      <c r="H2623" s="3" t="str">
        <f t="shared" si="169"/>
        <v/>
      </c>
      <c r="I2623" s="2"/>
      <c r="J2623" s="3" t="str">
        <f t="shared" si="170"/>
        <v/>
      </c>
      <c r="K2623" s="2"/>
      <c r="L2623" s="2"/>
      <c r="M2623" s="3" t="str">
        <f t="shared" si="171"/>
        <v/>
      </c>
    </row>
    <row r="2624" spans="3:13" x14ac:dyDescent="0.2">
      <c r="C2624" s="2"/>
      <c r="D2624" s="2"/>
      <c r="E2624" s="3" t="str">
        <f t="shared" si="168"/>
        <v/>
      </c>
      <c r="F2624" s="2"/>
      <c r="G2624" s="2"/>
      <c r="H2624" s="3" t="str">
        <f t="shared" si="169"/>
        <v/>
      </c>
      <c r="I2624" s="2"/>
      <c r="J2624" s="3" t="str">
        <f t="shared" si="170"/>
        <v/>
      </c>
      <c r="K2624" s="2"/>
      <c r="L2624" s="2"/>
      <c r="M2624" s="3" t="str">
        <f t="shared" si="171"/>
        <v/>
      </c>
    </row>
    <row r="2625" spans="3:13" x14ac:dyDescent="0.2">
      <c r="C2625" s="2"/>
      <c r="D2625" s="2"/>
      <c r="E2625" s="3" t="str">
        <f t="shared" si="168"/>
        <v/>
      </c>
      <c r="F2625" s="2"/>
      <c r="G2625" s="2"/>
      <c r="H2625" s="3" t="str">
        <f t="shared" si="169"/>
        <v/>
      </c>
      <c r="I2625" s="2"/>
      <c r="J2625" s="3" t="str">
        <f t="shared" si="170"/>
        <v/>
      </c>
      <c r="K2625" s="2"/>
      <c r="L2625" s="2"/>
      <c r="M2625" s="3" t="str">
        <f t="shared" si="171"/>
        <v/>
      </c>
    </row>
    <row r="2626" spans="3:13" x14ac:dyDescent="0.2">
      <c r="C2626" s="2"/>
      <c r="D2626" s="2"/>
      <c r="E2626" s="3" t="str">
        <f t="shared" si="168"/>
        <v/>
      </c>
      <c r="F2626" s="2"/>
      <c r="G2626" s="2"/>
      <c r="H2626" s="3" t="str">
        <f t="shared" si="169"/>
        <v/>
      </c>
      <c r="I2626" s="2"/>
      <c r="J2626" s="3" t="str">
        <f t="shared" si="170"/>
        <v/>
      </c>
      <c r="K2626" s="2"/>
      <c r="L2626" s="2"/>
      <c r="M2626" s="3" t="str">
        <f t="shared" si="171"/>
        <v/>
      </c>
    </row>
    <row r="2627" spans="3:13" x14ac:dyDescent="0.2">
      <c r="C2627" s="2"/>
      <c r="D2627" s="2"/>
      <c r="E2627" s="3" t="str">
        <f t="shared" si="168"/>
        <v/>
      </c>
      <c r="F2627" s="2"/>
      <c r="G2627" s="2"/>
      <c r="H2627" s="3" t="str">
        <f t="shared" si="169"/>
        <v/>
      </c>
      <c r="I2627" s="2"/>
      <c r="J2627" s="3" t="str">
        <f t="shared" si="170"/>
        <v/>
      </c>
      <c r="K2627" s="2"/>
      <c r="L2627" s="2"/>
      <c r="M2627" s="3" t="str">
        <f t="shared" si="171"/>
        <v/>
      </c>
    </row>
    <row r="2628" spans="3:13" x14ac:dyDescent="0.2">
      <c r="C2628" s="2"/>
      <c r="D2628" s="2"/>
      <c r="E2628" s="3" t="str">
        <f t="shared" si="168"/>
        <v/>
      </c>
      <c r="F2628" s="2"/>
      <c r="G2628" s="2"/>
      <c r="H2628" s="3" t="str">
        <f t="shared" si="169"/>
        <v/>
      </c>
      <c r="I2628" s="2"/>
      <c r="J2628" s="3" t="str">
        <f t="shared" si="170"/>
        <v/>
      </c>
      <c r="K2628" s="2"/>
      <c r="L2628" s="2"/>
      <c r="M2628" s="3" t="str">
        <f t="shared" si="171"/>
        <v/>
      </c>
    </row>
    <row r="2629" spans="3:13" x14ac:dyDescent="0.2">
      <c r="C2629" s="2"/>
      <c r="D2629" s="2"/>
      <c r="E2629" s="3" t="str">
        <f t="shared" si="168"/>
        <v/>
      </c>
      <c r="F2629" s="2"/>
      <c r="G2629" s="2"/>
      <c r="H2629" s="3" t="str">
        <f t="shared" si="169"/>
        <v/>
      </c>
      <c r="I2629" s="2"/>
      <c r="J2629" s="3" t="str">
        <f t="shared" si="170"/>
        <v/>
      </c>
      <c r="K2629" s="2"/>
      <c r="L2629" s="2"/>
      <c r="M2629" s="3" t="str">
        <f t="shared" si="171"/>
        <v/>
      </c>
    </row>
    <row r="2630" spans="3:13" x14ac:dyDescent="0.2">
      <c r="C2630" s="2"/>
      <c r="D2630" s="2"/>
      <c r="E2630" s="3" t="str">
        <f t="shared" si="168"/>
        <v/>
      </c>
      <c r="F2630" s="2"/>
      <c r="G2630" s="2"/>
      <c r="H2630" s="3" t="str">
        <f t="shared" si="169"/>
        <v/>
      </c>
      <c r="I2630" s="2"/>
      <c r="J2630" s="3" t="str">
        <f t="shared" si="170"/>
        <v/>
      </c>
      <c r="K2630" s="2"/>
      <c r="L2630" s="2"/>
      <c r="M2630" s="3" t="str">
        <f t="shared" si="171"/>
        <v/>
      </c>
    </row>
    <row r="2631" spans="3:13" x14ac:dyDescent="0.2">
      <c r="C2631" s="2"/>
      <c r="D2631" s="2"/>
      <c r="E2631" s="3" t="str">
        <f t="shared" si="168"/>
        <v/>
      </c>
      <c r="F2631" s="2"/>
      <c r="G2631" s="2"/>
      <c r="H2631" s="3" t="str">
        <f t="shared" si="169"/>
        <v/>
      </c>
      <c r="I2631" s="2"/>
      <c r="J2631" s="3" t="str">
        <f t="shared" si="170"/>
        <v/>
      </c>
      <c r="K2631" s="2"/>
      <c r="L2631" s="2"/>
      <c r="M2631" s="3" t="str">
        <f t="shared" si="171"/>
        <v/>
      </c>
    </row>
    <row r="2632" spans="3:13" x14ac:dyDescent="0.2">
      <c r="C2632" s="2"/>
      <c r="D2632" s="2"/>
      <c r="E2632" s="3" t="str">
        <f t="shared" si="168"/>
        <v/>
      </c>
      <c r="F2632" s="2"/>
      <c r="G2632" s="2"/>
      <c r="H2632" s="3" t="str">
        <f t="shared" si="169"/>
        <v/>
      </c>
      <c r="I2632" s="2"/>
      <c r="J2632" s="3" t="str">
        <f t="shared" si="170"/>
        <v/>
      </c>
      <c r="K2632" s="2"/>
      <c r="L2632" s="2"/>
      <c r="M2632" s="3" t="str">
        <f t="shared" si="171"/>
        <v/>
      </c>
    </row>
    <row r="2633" spans="3:13" x14ac:dyDescent="0.2">
      <c r="C2633" s="2"/>
      <c r="D2633" s="2"/>
      <c r="E2633" s="3" t="str">
        <f t="shared" si="168"/>
        <v/>
      </c>
      <c r="F2633" s="2"/>
      <c r="G2633" s="2"/>
      <c r="H2633" s="3" t="str">
        <f t="shared" si="169"/>
        <v/>
      </c>
      <c r="I2633" s="2"/>
      <c r="J2633" s="3" t="str">
        <f t="shared" si="170"/>
        <v/>
      </c>
      <c r="K2633" s="2"/>
      <c r="L2633" s="2"/>
      <c r="M2633" s="3" t="str">
        <f t="shared" si="171"/>
        <v/>
      </c>
    </row>
    <row r="2634" spans="3:13" x14ac:dyDescent="0.2">
      <c r="C2634" s="2"/>
      <c r="D2634" s="2"/>
      <c r="E2634" s="3" t="str">
        <f t="shared" si="168"/>
        <v/>
      </c>
      <c r="F2634" s="2"/>
      <c r="G2634" s="2"/>
      <c r="H2634" s="3" t="str">
        <f t="shared" si="169"/>
        <v/>
      </c>
      <c r="I2634" s="2"/>
      <c r="J2634" s="3" t="str">
        <f t="shared" si="170"/>
        <v/>
      </c>
      <c r="K2634" s="2"/>
      <c r="L2634" s="2"/>
      <c r="M2634" s="3" t="str">
        <f t="shared" si="171"/>
        <v/>
      </c>
    </row>
    <row r="2635" spans="3:13" x14ac:dyDescent="0.2">
      <c r="C2635" s="2"/>
      <c r="D2635" s="2"/>
      <c r="E2635" s="3" t="str">
        <f t="shared" si="168"/>
        <v/>
      </c>
      <c r="F2635" s="2"/>
      <c r="G2635" s="2"/>
      <c r="H2635" s="3" t="str">
        <f t="shared" si="169"/>
        <v/>
      </c>
      <c r="I2635" s="2"/>
      <c r="J2635" s="3" t="str">
        <f t="shared" si="170"/>
        <v/>
      </c>
      <c r="K2635" s="2"/>
      <c r="L2635" s="2"/>
      <c r="M2635" s="3" t="str">
        <f t="shared" si="171"/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ref="E2685:E2748" si="172">IF(C2685=0,"",(D2685/C2685-1))</f>
        <v/>
      </c>
      <c r="F2685" s="2"/>
      <c r="G2685" s="2"/>
      <c r="H2685" s="3" t="str">
        <f t="shared" ref="H2685:H2748" si="173">IF(F2685=0,"",(G2685/F2685-1))</f>
        <v/>
      </c>
      <c r="I2685" s="2"/>
      <c r="J2685" s="3" t="str">
        <f t="shared" ref="J2685:J2748" si="174">IF(I2685=0,"",(G2685/I2685-1))</f>
        <v/>
      </c>
      <c r="K2685" s="2"/>
      <c r="L2685" s="2"/>
      <c r="M2685" s="3" t="str">
        <f t="shared" ref="M2685:M2748" si="175">IF(K2685=0,"",(L2685/K2685-1))</f>
        <v/>
      </c>
    </row>
    <row r="2686" spans="3:13" x14ac:dyDescent="0.2">
      <c r="C2686" s="2"/>
      <c r="D2686" s="2"/>
      <c r="E2686" s="3" t="str">
        <f t="shared" si="172"/>
        <v/>
      </c>
      <c r="F2686" s="2"/>
      <c r="G2686" s="2"/>
      <c r="H2686" s="3" t="str">
        <f t="shared" si="173"/>
        <v/>
      </c>
      <c r="I2686" s="2"/>
      <c r="J2686" s="3" t="str">
        <f t="shared" si="174"/>
        <v/>
      </c>
      <c r="K2686" s="2"/>
      <c r="L2686" s="2"/>
      <c r="M2686" s="3" t="str">
        <f t="shared" si="175"/>
        <v/>
      </c>
    </row>
    <row r="2687" spans="3:13" x14ac:dyDescent="0.2">
      <c r="C2687" s="2"/>
      <c r="D2687" s="2"/>
      <c r="E2687" s="3" t="str">
        <f t="shared" si="172"/>
        <v/>
      </c>
      <c r="F2687" s="2"/>
      <c r="G2687" s="2"/>
      <c r="H2687" s="3" t="str">
        <f t="shared" si="173"/>
        <v/>
      </c>
      <c r="I2687" s="2"/>
      <c r="J2687" s="3" t="str">
        <f t="shared" si="174"/>
        <v/>
      </c>
      <c r="K2687" s="2"/>
      <c r="L2687" s="2"/>
      <c r="M2687" s="3" t="str">
        <f t="shared" si="175"/>
        <v/>
      </c>
    </row>
    <row r="2688" spans="3:13" x14ac:dyDescent="0.2">
      <c r="C2688" s="2"/>
      <c r="D2688" s="2"/>
      <c r="E2688" s="3" t="str">
        <f t="shared" si="172"/>
        <v/>
      </c>
      <c r="F2688" s="2"/>
      <c r="G2688" s="2"/>
      <c r="H2688" s="3" t="str">
        <f t="shared" si="173"/>
        <v/>
      </c>
      <c r="I2688" s="2"/>
      <c r="J2688" s="3" t="str">
        <f t="shared" si="174"/>
        <v/>
      </c>
      <c r="K2688" s="2"/>
      <c r="L2688" s="2"/>
      <c r="M2688" s="3" t="str">
        <f t="shared" si="175"/>
        <v/>
      </c>
    </row>
    <row r="2689" spans="3:13" x14ac:dyDescent="0.2">
      <c r="C2689" s="2"/>
      <c r="D2689" s="2"/>
      <c r="E2689" s="3" t="str">
        <f t="shared" si="172"/>
        <v/>
      </c>
      <c r="F2689" s="2"/>
      <c r="G2689" s="2"/>
      <c r="H2689" s="3" t="str">
        <f t="shared" si="173"/>
        <v/>
      </c>
      <c r="I2689" s="2"/>
      <c r="J2689" s="3" t="str">
        <f t="shared" si="174"/>
        <v/>
      </c>
      <c r="K2689" s="2"/>
      <c r="L2689" s="2"/>
      <c r="M2689" s="3" t="str">
        <f t="shared" si="175"/>
        <v/>
      </c>
    </row>
    <row r="2690" spans="3:13" x14ac:dyDescent="0.2">
      <c r="C2690" s="2"/>
      <c r="D2690" s="2"/>
      <c r="E2690" s="3" t="str">
        <f t="shared" si="172"/>
        <v/>
      </c>
      <c r="F2690" s="2"/>
      <c r="G2690" s="2"/>
      <c r="H2690" s="3" t="str">
        <f t="shared" si="173"/>
        <v/>
      </c>
      <c r="I2690" s="2"/>
      <c r="J2690" s="3" t="str">
        <f t="shared" si="174"/>
        <v/>
      </c>
      <c r="K2690" s="2"/>
      <c r="L2690" s="2"/>
      <c r="M2690" s="3" t="str">
        <f t="shared" si="175"/>
        <v/>
      </c>
    </row>
    <row r="2691" spans="3:13" x14ac:dyDescent="0.2">
      <c r="C2691" s="2"/>
      <c r="D2691" s="2"/>
      <c r="E2691" s="3" t="str">
        <f t="shared" si="172"/>
        <v/>
      </c>
      <c r="F2691" s="2"/>
      <c r="G2691" s="2"/>
      <c r="H2691" s="3" t="str">
        <f t="shared" si="173"/>
        <v/>
      </c>
      <c r="I2691" s="2"/>
      <c r="J2691" s="3" t="str">
        <f t="shared" si="174"/>
        <v/>
      </c>
      <c r="K2691" s="2"/>
      <c r="L2691" s="2"/>
      <c r="M2691" s="3" t="str">
        <f t="shared" si="175"/>
        <v/>
      </c>
    </row>
    <row r="2692" spans="3:13" x14ac:dyDescent="0.2">
      <c r="C2692" s="2"/>
      <c r="D2692" s="2"/>
      <c r="E2692" s="3" t="str">
        <f t="shared" si="172"/>
        <v/>
      </c>
      <c r="F2692" s="2"/>
      <c r="G2692" s="2"/>
      <c r="H2692" s="3" t="str">
        <f t="shared" si="173"/>
        <v/>
      </c>
      <c r="I2692" s="2"/>
      <c r="J2692" s="3" t="str">
        <f t="shared" si="174"/>
        <v/>
      </c>
      <c r="K2692" s="2"/>
      <c r="L2692" s="2"/>
      <c r="M2692" s="3" t="str">
        <f t="shared" si="175"/>
        <v/>
      </c>
    </row>
    <row r="2693" spans="3:13" x14ac:dyDescent="0.2">
      <c r="C2693" s="2"/>
      <c r="D2693" s="2"/>
      <c r="E2693" s="3" t="str">
        <f t="shared" si="172"/>
        <v/>
      </c>
      <c r="F2693" s="2"/>
      <c r="G2693" s="2"/>
      <c r="H2693" s="3" t="str">
        <f t="shared" si="173"/>
        <v/>
      </c>
      <c r="I2693" s="2"/>
      <c r="J2693" s="3" t="str">
        <f t="shared" si="174"/>
        <v/>
      </c>
      <c r="K2693" s="2"/>
      <c r="L2693" s="2"/>
      <c r="M2693" s="3" t="str">
        <f t="shared" si="175"/>
        <v/>
      </c>
    </row>
    <row r="2694" spans="3:13" x14ac:dyDescent="0.2">
      <c r="C2694" s="2"/>
      <c r="D2694" s="2"/>
      <c r="E2694" s="3" t="str">
        <f t="shared" si="172"/>
        <v/>
      </c>
      <c r="F2694" s="2"/>
      <c r="G2694" s="2"/>
      <c r="H2694" s="3" t="str">
        <f t="shared" si="173"/>
        <v/>
      </c>
      <c r="I2694" s="2"/>
      <c r="J2694" s="3" t="str">
        <f t="shared" si="174"/>
        <v/>
      </c>
      <c r="K2694" s="2"/>
      <c r="L2694" s="2"/>
      <c r="M2694" s="3" t="str">
        <f t="shared" si="175"/>
        <v/>
      </c>
    </row>
    <row r="2695" spans="3:13" x14ac:dyDescent="0.2">
      <c r="C2695" s="2"/>
      <c r="D2695" s="2"/>
      <c r="E2695" s="3" t="str">
        <f t="shared" si="172"/>
        <v/>
      </c>
      <c r="F2695" s="2"/>
      <c r="G2695" s="2"/>
      <c r="H2695" s="3" t="str">
        <f t="shared" si="173"/>
        <v/>
      </c>
      <c r="I2695" s="2"/>
      <c r="J2695" s="3" t="str">
        <f t="shared" si="174"/>
        <v/>
      </c>
      <c r="K2695" s="2"/>
      <c r="L2695" s="2"/>
      <c r="M2695" s="3" t="str">
        <f t="shared" si="175"/>
        <v/>
      </c>
    </row>
    <row r="2696" spans="3:13" x14ac:dyDescent="0.2">
      <c r="C2696" s="2"/>
      <c r="D2696" s="2"/>
      <c r="E2696" s="3" t="str">
        <f t="shared" si="172"/>
        <v/>
      </c>
      <c r="F2696" s="2"/>
      <c r="G2696" s="2"/>
      <c r="H2696" s="3" t="str">
        <f t="shared" si="173"/>
        <v/>
      </c>
      <c r="I2696" s="2"/>
      <c r="J2696" s="3" t="str">
        <f t="shared" si="174"/>
        <v/>
      </c>
      <c r="K2696" s="2"/>
      <c r="L2696" s="2"/>
      <c r="M2696" s="3" t="str">
        <f t="shared" si="175"/>
        <v/>
      </c>
    </row>
    <row r="2697" spans="3:13" x14ac:dyDescent="0.2">
      <c r="C2697" s="2"/>
      <c r="D2697" s="2"/>
      <c r="E2697" s="3" t="str">
        <f t="shared" si="172"/>
        <v/>
      </c>
      <c r="F2697" s="2"/>
      <c r="G2697" s="2"/>
      <c r="H2697" s="3" t="str">
        <f t="shared" si="173"/>
        <v/>
      </c>
      <c r="I2697" s="2"/>
      <c r="J2697" s="3" t="str">
        <f t="shared" si="174"/>
        <v/>
      </c>
      <c r="K2697" s="2"/>
      <c r="L2697" s="2"/>
      <c r="M2697" s="3" t="str">
        <f t="shared" si="175"/>
        <v/>
      </c>
    </row>
    <row r="2698" spans="3:13" x14ac:dyDescent="0.2">
      <c r="C2698" s="2"/>
      <c r="D2698" s="2"/>
      <c r="E2698" s="3" t="str">
        <f t="shared" si="172"/>
        <v/>
      </c>
      <c r="F2698" s="2"/>
      <c r="G2698" s="2"/>
      <c r="H2698" s="3" t="str">
        <f t="shared" si="173"/>
        <v/>
      </c>
      <c r="I2698" s="2"/>
      <c r="J2698" s="3" t="str">
        <f t="shared" si="174"/>
        <v/>
      </c>
      <c r="K2698" s="2"/>
      <c r="L2698" s="2"/>
      <c r="M2698" s="3" t="str">
        <f t="shared" si="175"/>
        <v/>
      </c>
    </row>
    <row r="2699" spans="3:13" x14ac:dyDescent="0.2">
      <c r="C2699" s="2"/>
      <c r="D2699" s="2"/>
      <c r="E2699" s="3" t="str">
        <f t="shared" si="172"/>
        <v/>
      </c>
      <c r="F2699" s="2"/>
      <c r="G2699" s="2"/>
      <c r="H2699" s="3" t="str">
        <f t="shared" si="173"/>
        <v/>
      </c>
      <c r="I2699" s="2"/>
      <c r="J2699" s="3" t="str">
        <f t="shared" si="174"/>
        <v/>
      </c>
      <c r="K2699" s="2"/>
      <c r="L2699" s="2"/>
      <c r="M2699" s="3" t="str">
        <f t="shared" si="175"/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ref="E2749:E2812" si="176">IF(C2749=0,"",(D2749/C2749-1))</f>
        <v/>
      </c>
      <c r="F2749" s="2"/>
      <c r="G2749" s="2"/>
      <c r="H2749" s="3" t="str">
        <f t="shared" ref="H2749:H2812" si="177">IF(F2749=0,"",(G2749/F2749-1))</f>
        <v/>
      </c>
      <c r="I2749" s="2"/>
      <c r="J2749" s="3" t="str">
        <f t="shared" ref="J2749:J2812" si="178">IF(I2749=0,"",(G2749/I2749-1))</f>
        <v/>
      </c>
      <c r="K2749" s="2"/>
      <c r="L2749" s="2"/>
      <c r="M2749" s="3" t="str">
        <f t="shared" ref="M2749:M2812" si="179">IF(K2749=0,"",(L2749/K2749-1))</f>
        <v/>
      </c>
    </row>
    <row r="2750" spans="3:13" x14ac:dyDescent="0.2">
      <c r="C2750" s="2"/>
      <c r="D2750" s="2"/>
      <c r="E2750" s="3" t="str">
        <f t="shared" si="176"/>
        <v/>
      </c>
      <c r="F2750" s="2"/>
      <c r="G2750" s="2"/>
      <c r="H2750" s="3" t="str">
        <f t="shared" si="177"/>
        <v/>
      </c>
      <c r="I2750" s="2"/>
      <c r="J2750" s="3" t="str">
        <f t="shared" si="178"/>
        <v/>
      </c>
      <c r="K2750" s="2"/>
      <c r="L2750" s="2"/>
      <c r="M2750" s="3" t="str">
        <f t="shared" si="179"/>
        <v/>
      </c>
    </row>
    <row r="2751" spans="3:13" x14ac:dyDescent="0.2">
      <c r="C2751" s="2"/>
      <c r="D2751" s="2"/>
      <c r="E2751" s="3" t="str">
        <f t="shared" si="176"/>
        <v/>
      </c>
      <c r="F2751" s="2"/>
      <c r="G2751" s="2"/>
      <c r="H2751" s="3" t="str">
        <f t="shared" si="177"/>
        <v/>
      </c>
      <c r="I2751" s="2"/>
      <c r="J2751" s="3" t="str">
        <f t="shared" si="178"/>
        <v/>
      </c>
      <c r="K2751" s="2"/>
      <c r="L2751" s="2"/>
      <c r="M2751" s="3" t="str">
        <f t="shared" si="179"/>
        <v/>
      </c>
    </row>
    <row r="2752" spans="3:13" x14ac:dyDescent="0.2">
      <c r="C2752" s="2"/>
      <c r="D2752" s="2"/>
      <c r="E2752" s="3" t="str">
        <f t="shared" si="176"/>
        <v/>
      </c>
      <c r="F2752" s="2"/>
      <c r="G2752" s="2"/>
      <c r="H2752" s="3" t="str">
        <f t="shared" si="177"/>
        <v/>
      </c>
      <c r="I2752" s="2"/>
      <c r="J2752" s="3" t="str">
        <f t="shared" si="178"/>
        <v/>
      </c>
      <c r="K2752" s="2"/>
      <c r="L2752" s="2"/>
      <c r="M2752" s="3" t="str">
        <f t="shared" si="179"/>
        <v/>
      </c>
    </row>
    <row r="2753" spans="3:13" x14ac:dyDescent="0.2">
      <c r="C2753" s="2"/>
      <c r="D2753" s="2"/>
      <c r="E2753" s="3" t="str">
        <f t="shared" si="176"/>
        <v/>
      </c>
      <c r="F2753" s="2"/>
      <c r="G2753" s="2"/>
      <c r="H2753" s="3" t="str">
        <f t="shared" si="177"/>
        <v/>
      </c>
      <c r="I2753" s="2"/>
      <c r="J2753" s="3" t="str">
        <f t="shared" si="178"/>
        <v/>
      </c>
      <c r="K2753" s="2"/>
      <c r="L2753" s="2"/>
      <c r="M2753" s="3" t="str">
        <f t="shared" si="179"/>
        <v/>
      </c>
    </row>
    <row r="2754" spans="3:13" x14ac:dyDescent="0.2">
      <c r="C2754" s="2"/>
      <c r="D2754" s="2"/>
      <c r="E2754" s="3" t="str">
        <f t="shared" si="176"/>
        <v/>
      </c>
      <c r="F2754" s="2"/>
      <c r="G2754" s="2"/>
      <c r="H2754" s="3" t="str">
        <f t="shared" si="177"/>
        <v/>
      </c>
      <c r="I2754" s="2"/>
      <c r="J2754" s="3" t="str">
        <f t="shared" si="178"/>
        <v/>
      </c>
      <c r="K2754" s="2"/>
      <c r="L2754" s="2"/>
      <c r="M2754" s="3" t="str">
        <f t="shared" si="179"/>
        <v/>
      </c>
    </row>
    <row r="2755" spans="3:13" x14ac:dyDescent="0.2">
      <c r="C2755" s="2"/>
      <c r="D2755" s="2"/>
      <c r="E2755" s="3" t="str">
        <f t="shared" si="176"/>
        <v/>
      </c>
      <c r="F2755" s="2"/>
      <c r="G2755" s="2"/>
      <c r="H2755" s="3" t="str">
        <f t="shared" si="177"/>
        <v/>
      </c>
      <c r="I2755" s="2"/>
      <c r="J2755" s="3" t="str">
        <f t="shared" si="178"/>
        <v/>
      </c>
      <c r="K2755" s="2"/>
      <c r="L2755" s="2"/>
      <c r="M2755" s="3" t="str">
        <f t="shared" si="179"/>
        <v/>
      </c>
    </row>
    <row r="2756" spans="3:13" x14ac:dyDescent="0.2">
      <c r="C2756" s="2"/>
      <c r="D2756" s="2"/>
      <c r="E2756" s="3" t="str">
        <f t="shared" si="176"/>
        <v/>
      </c>
      <c r="F2756" s="2"/>
      <c r="G2756" s="2"/>
      <c r="H2756" s="3" t="str">
        <f t="shared" si="177"/>
        <v/>
      </c>
      <c r="I2756" s="2"/>
      <c r="J2756" s="3" t="str">
        <f t="shared" si="178"/>
        <v/>
      </c>
      <c r="K2756" s="2"/>
      <c r="L2756" s="2"/>
      <c r="M2756" s="3" t="str">
        <f t="shared" si="179"/>
        <v/>
      </c>
    </row>
    <row r="2757" spans="3:13" x14ac:dyDescent="0.2">
      <c r="C2757" s="2"/>
      <c r="D2757" s="2"/>
      <c r="E2757" s="3" t="str">
        <f t="shared" si="176"/>
        <v/>
      </c>
      <c r="F2757" s="2"/>
      <c r="G2757" s="2"/>
      <c r="H2757" s="3" t="str">
        <f t="shared" si="177"/>
        <v/>
      </c>
      <c r="I2757" s="2"/>
      <c r="J2757" s="3" t="str">
        <f t="shared" si="178"/>
        <v/>
      </c>
      <c r="K2757" s="2"/>
      <c r="L2757" s="2"/>
      <c r="M2757" s="3" t="str">
        <f t="shared" si="179"/>
        <v/>
      </c>
    </row>
    <row r="2758" spans="3:13" x14ac:dyDescent="0.2">
      <c r="C2758" s="2"/>
      <c r="D2758" s="2"/>
      <c r="E2758" s="3" t="str">
        <f t="shared" si="176"/>
        <v/>
      </c>
      <c r="F2758" s="2"/>
      <c r="G2758" s="2"/>
      <c r="H2758" s="3" t="str">
        <f t="shared" si="177"/>
        <v/>
      </c>
      <c r="I2758" s="2"/>
      <c r="J2758" s="3" t="str">
        <f t="shared" si="178"/>
        <v/>
      </c>
      <c r="K2758" s="2"/>
      <c r="L2758" s="2"/>
      <c r="M2758" s="3" t="str">
        <f t="shared" si="179"/>
        <v/>
      </c>
    </row>
    <row r="2759" spans="3:13" x14ac:dyDescent="0.2">
      <c r="C2759" s="2"/>
      <c r="D2759" s="2"/>
      <c r="E2759" s="3" t="str">
        <f t="shared" si="176"/>
        <v/>
      </c>
      <c r="F2759" s="2"/>
      <c r="G2759" s="2"/>
      <c r="H2759" s="3" t="str">
        <f t="shared" si="177"/>
        <v/>
      </c>
      <c r="I2759" s="2"/>
      <c r="J2759" s="3" t="str">
        <f t="shared" si="178"/>
        <v/>
      </c>
      <c r="K2759" s="2"/>
      <c r="L2759" s="2"/>
      <c r="M2759" s="3" t="str">
        <f t="shared" si="179"/>
        <v/>
      </c>
    </row>
    <row r="2760" spans="3:13" x14ac:dyDescent="0.2">
      <c r="C2760" s="2"/>
      <c r="D2760" s="2"/>
      <c r="E2760" s="3" t="str">
        <f t="shared" si="176"/>
        <v/>
      </c>
      <c r="F2760" s="2"/>
      <c r="G2760" s="2"/>
      <c r="H2760" s="3" t="str">
        <f t="shared" si="177"/>
        <v/>
      </c>
      <c r="I2760" s="2"/>
      <c r="J2760" s="3" t="str">
        <f t="shared" si="178"/>
        <v/>
      </c>
      <c r="K2760" s="2"/>
      <c r="L2760" s="2"/>
      <c r="M2760" s="3" t="str">
        <f t="shared" si="179"/>
        <v/>
      </c>
    </row>
    <row r="2761" spans="3:13" x14ac:dyDescent="0.2">
      <c r="C2761" s="2"/>
      <c r="D2761" s="2"/>
      <c r="E2761" s="3" t="str">
        <f t="shared" si="176"/>
        <v/>
      </c>
      <c r="F2761" s="2"/>
      <c r="G2761" s="2"/>
      <c r="H2761" s="3" t="str">
        <f t="shared" si="177"/>
        <v/>
      </c>
      <c r="I2761" s="2"/>
      <c r="J2761" s="3" t="str">
        <f t="shared" si="178"/>
        <v/>
      </c>
      <c r="K2761" s="2"/>
      <c r="L2761" s="2"/>
      <c r="M2761" s="3" t="str">
        <f t="shared" si="179"/>
        <v/>
      </c>
    </row>
    <row r="2762" spans="3:13" x14ac:dyDescent="0.2">
      <c r="C2762" s="2"/>
      <c r="D2762" s="2"/>
      <c r="E2762" s="3" t="str">
        <f t="shared" si="176"/>
        <v/>
      </c>
      <c r="F2762" s="2"/>
      <c r="G2762" s="2"/>
      <c r="H2762" s="3" t="str">
        <f t="shared" si="177"/>
        <v/>
      </c>
      <c r="I2762" s="2"/>
      <c r="J2762" s="3" t="str">
        <f t="shared" si="178"/>
        <v/>
      </c>
      <c r="K2762" s="2"/>
      <c r="L2762" s="2"/>
      <c r="M2762" s="3" t="str">
        <f t="shared" si="179"/>
        <v/>
      </c>
    </row>
    <row r="2763" spans="3:13" x14ac:dyDescent="0.2">
      <c r="C2763" s="2"/>
      <c r="D2763" s="2"/>
      <c r="E2763" s="3" t="str">
        <f t="shared" si="176"/>
        <v/>
      </c>
      <c r="F2763" s="2"/>
      <c r="G2763" s="2"/>
      <c r="H2763" s="3" t="str">
        <f t="shared" si="177"/>
        <v/>
      </c>
      <c r="I2763" s="2"/>
      <c r="J2763" s="3" t="str">
        <f t="shared" si="178"/>
        <v/>
      </c>
      <c r="K2763" s="2"/>
      <c r="L2763" s="2"/>
      <c r="M2763" s="3" t="str">
        <f t="shared" si="179"/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ref="E2813:E2876" si="180">IF(C2813=0,"",(D2813/C2813-1))</f>
        <v/>
      </c>
      <c r="F2813" s="2"/>
      <c r="G2813" s="2"/>
      <c r="H2813" s="3" t="str">
        <f t="shared" ref="H2813:H2876" si="181">IF(F2813=0,"",(G2813/F2813-1))</f>
        <v/>
      </c>
      <c r="I2813" s="2"/>
      <c r="J2813" s="3" t="str">
        <f t="shared" ref="J2813:J2876" si="182">IF(I2813=0,"",(G2813/I2813-1))</f>
        <v/>
      </c>
      <c r="K2813" s="2"/>
      <c r="L2813" s="2"/>
      <c r="M2813" s="3" t="str">
        <f t="shared" ref="M2813:M2876" si="183">IF(K2813=0,"",(L2813/K2813-1))</f>
        <v/>
      </c>
    </row>
    <row r="2814" spans="3:13" x14ac:dyDescent="0.2">
      <c r="C2814" s="2"/>
      <c r="D2814" s="2"/>
      <c r="E2814" s="3" t="str">
        <f t="shared" si="180"/>
        <v/>
      </c>
      <c r="F2814" s="2"/>
      <c r="G2814" s="2"/>
      <c r="H2814" s="3" t="str">
        <f t="shared" si="181"/>
        <v/>
      </c>
      <c r="I2814" s="2"/>
      <c r="J2814" s="3" t="str">
        <f t="shared" si="182"/>
        <v/>
      </c>
      <c r="K2814" s="2"/>
      <c r="L2814" s="2"/>
      <c r="M2814" s="3" t="str">
        <f t="shared" si="183"/>
        <v/>
      </c>
    </row>
    <row r="2815" spans="3:13" x14ac:dyDescent="0.2">
      <c r="C2815" s="2"/>
      <c r="D2815" s="2"/>
      <c r="E2815" s="3" t="str">
        <f t="shared" si="180"/>
        <v/>
      </c>
      <c r="F2815" s="2"/>
      <c r="G2815" s="2"/>
      <c r="H2815" s="3" t="str">
        <f t="shared" si="181"/>
        <v/>
      </c>
      <c r="I2815" s="2"/>
      <c r="J2815" s="3" t="str">
        <f t="shared" si="182"/>
        <v/>
      </c>
      <c r="K2815" s="2"/>
      <c r="L2815" s="2"/>
      <c r="M2815" s="3" t="str">
        <f t="shared" si="183"/>
        <v/>
      </c>
    </row>
    <row r="2816" spans="3:13" x14ac:dyDescent="0.2">
      <c r="C2816" s="2"/>
      <c r="D2816" s="2"/>
      <c r="E2816" s="3" t="str">
        <f t="shared" si="180"/>
        <v/>
      </c>
      <c r="F2816" s="2"/>
      <c r="G2816" s="2"/>
      <c r="H2816" s="3" t="str">
        <f t="shared" si="181"/>
        <v/>
      </c>
      <c r="I2816" s="2"/>
      <c r="J2816" s="3" t="str">
        <f t="shared" si="182"/>
        <v/>
      </c>
      <c r="K2816" s="2"/>
      <c r="L2816" s="2"/>
      <c r="M2816" s="3" t="str">
        <f t="shared" si="183"/>
        <v/>
      </c>
    </row>
    <row r="2817" spans="3:13" x14ac:dyDescent="0.2">
      <c r="C2817" s="2"/>
      <c r="D2817" s="2"/>
      <c r="E2817" s="3" t="str">
        <f t="shared" si="180"/>
        <v/>
      </c>
      <c r="F2817" s="2"/>
      <c r="G2817" s="2"/>
      <c r="H2817" s="3" t="str">
        <f t="shared" si="181"/>
        <v/>
      </c>
      <c r="I2817" s="2"/>
      <c r="J2817" s="3" t="str">
        <f t="shared" si="182"/>
        <v/>
      </c>
      <c r="K2817" s="2"/>
      <c r="L2817" s="2"/>
      <c r="M2817" s="3" t="str">
        <f t="shared" si="183"/>
        <v/>
      </c>
    </row>
    <row r="2818" spans="3:13" x14ac:dyDescent="0.2">
      <c r="C2818" s="2"/>
      <c r="D2818" s="2"/>
      <c r="E2818" s="3" t="str">
        <f t="shared" si="180"/>
        <v/>
      </c>
      <c r="F2818" s="2"/>
      <c r="G2818" s="2"/>
      <c r="H2818" s="3" t="str">
        <f t="shared" si="181"/>
        <v/>
      </c>
      <c r="I2818" s="2"/>
      <c r="J2818" s="3" t="str">
        <f t="shared" si="182"/>
        <v/>
      </c>
      <c r="K2818" s="2"/>
      <c r="L2818" s="2"/>
      <c r="M2818" s="3" t="str">
        <f t="shared" si="183"/>
        <v/>
      </c>
    </row>
    <row r="2819" spans="3:13" x14ac:dyDescent="0.2">
      <c r="C2819" s="2"/>
      <c r="D2819" s="2"/>
      <c r="E2819" s="3" t="str">
        <f t="shared" si="180"/>
        <v/>
      </c>
      <c r="F2819" s="2"/>
      <c r="G2819" s="2"/>
      <c r="H2819" s="3" t="str">
        <f t="shared" si="181"/>
        <v/>
      </c>
      <c r="I2819" s="2"/>
      <c r="J2819" s="3" t="str">
        <f t="shared" si="182"/>
        <v/>
      </c>
      <c r="K2819" s="2"/>
      <c r="L2819" s="2"/>
      <c r="M2819" s="3" t="str">
        <f t="shared" si="183"/>
        <v/>
      </c>
    </row>
    <row r="2820" spans="3:13" x14ac:dyDescent="0.2">
      <c r="C2820" s="2"/>
      <c r="D2820" s="2"/>
      <c r="E2820" s="3" t="str">
        <f t="shared" si="180"/>
        <v/>
      </c>
      <c r="F2820" s="2"/>
      <c r="G2820" s="2"/>
      <c r="H2820" s="3" t="str">
        <f t="shared" si="181"/>
        <v/>
      </c>
      <c r="I2820" s="2"/>
      <c r="J2820" s="3" t="str">
        <f t="shared" si="182"/>
        <v/>
      </c>
      <c r="K2820" s="2"/>
      <c r="L2820" s="2"/>
      <c r="M2820" s="3" t="str">
        <f t="shared" si="183"/>
        <v/>
      </c>
    </row>
    <row r="2821" spans="3:13" x14ac:dyDescent="0.2">
      <c r="C2821" s="2"/>
      <c r="D2821" s="2"/>
      <c r="E2821" s="3" t="str">
        <f t="shared" si="180"/>
        <v/>
      </c>
      <c r="F2821" s="2"/>
      <c r="G2821" s="2"/>
      <c r="H2821" s="3" t="str">
        <f t="shared" si="181"/>
        <v/>
      </c>
      <c r="I2821" s="2"/>
      <c r="J2821" s="3" t="str">
        <f t="shared" si="182"/>
        <v/>
      </c>
      <c r="K2821" s="2"/>
      <c r="L2821" s="2"/>
      <c r="M2821" s="3" t="str">
        <f t="shared" si="183"/>
        <v/>
      </c>
    </row>
    <row r="2822" spans="3:13" x14ac:dyDescent="0.2">
      <c r="C2822" s="2"/>
      <c r="D2822" s="2"/>
      <c r="E2822" s="3" t="str">
        <f t="shared" si="180"/>
        <v/>
      </c>
      <c r="F2822" s="2"/>
      <c r="G2822" s="2"/>
      <c r="H2822" s="3" t="str">
        <f t="shared" si="181"/>
        <v/>
      </c>
      <c r="I2822" s="2"/>
      <c r="J2822" s="3" t="str">
        <f t="shared" si="182"/>
        <v/>
      </c>
      <c r="K2822" s="2"/>
      <c r="L2822" s="2"/>
      <c r="M2822" s="3" t="str">
        <f t="shared" si="183"/>
        <v/>
      </c>
    </row>
    <row r="2823" spans="3:13" x14ac:dyDescent="0.2">
      <c r="C2823" s="2"/>
      <c r="D2823" s="2"/>
      <c r="E2823" s="3" t="str">
        <f t="shared" si="180"/>
        <v/>
      </c>
      <c r="F2823" s="2"/>
      <c r="G2823" s="2"/>
      <c r="H2823" s="3" t="str">
        <f t="shared" si="181"/>
        <v/>
      </c>
      <c r="I2823" s="2"/>
      <c r="J2823" s="3" t="str">
        <f t="shared" si="182"/>
        <v/>
      </c>
      <c r="K2823" s="2"/>
      <c r="L2823" s="2"/>
      <c r="M2823" s="3" t="str">
        <f t="shared" si="183"/>
        <v/>
      </c>
    </row>
    <row r="2824" spans="3:13" x14ac:dyDescent="0.2">
      <c r="C2824" s="2"/>
      <c r="D2824" s="2"/>
      <c r="E2824" s="3" t="str">
        <f t="shared" si="180"/>
        <v/>
      </c>
      <c r="F2824" s="2"/>
      <c r="G2824" s="2"/>
      <c r="H2824" s="3" t="str">
        <f t="shared" si="181"/>
        <v/>
      </c>
      <c r="I2824" s="2"/>
      <c r="J2824" s="3" t="str">
        <f t="shared" si="182"/>
        <v/>
      </c>
      <c r="K2824" s="2"/>
      <c r="L2824" s="2"/>
      <c r="M2824" s="3" t="str">
        <f t="shared" si="183"/>
        <v/>
      </c>
    </row>
    <row r="2825" spans="3:13" x14ac:dyDescent="0.2">
      <c r="C2825" s="2"/>
      <c r="D2825" s="2"/>
      <c r="E2825" s="3" t="str">
        <f t="shared" si="180"/>
        <v/>
      </c>
      <c r="F2825" s="2"/>
      <c r="G2825" s="2"/>
      <c r="H2825" s="3" t="str">
        <f t="shared" si="181"/>
        <v/>
      </c>
      <c r="I2825" s="2"/>
      <c r="J2825" s="3" t="str">
        <f t="shared" si="182"/>
        <v/>
      </c>
      <c r="K2825" s="2"/>
      <c r="L2825" s="2"/>
      <c r="M2825" s="3" t="str">
        <f t="shared" si="183"/>
        <v/>
      </c>
    </row>
    <row r="2826" spans="3:13" x14ac:dyDescent="0.2">
      <c r="C2826" s="2"/>
      <c r="D2826" s="2"/>
      <c r="E2826" s="3" t="str">
        <f t="shared" si="180"/>
        <v/>
      </c>
      <c r="F2826" s="2"/>
      <c r="G2826" s="2"/>
      <c r="H2826" s="3" t="str">
        <f t="shared" si="181"/>
        <v/>
      </c>
      <c r="I2826" s="2"/>
      <c r="J2826" s="3" t="str">
        <f t="shared" si="182"/>
        <v/>
      </c>
      <c r="K2826" s="2"/>
      <c r="L2826" s="2"/>
      <c r="M2826" s="3" t="str">
        <f t="shared" si="183"/>
        <v/>
      </c>
    </row>
    <row r="2827" spans="3:13" x14ac:dyDescent="0.2">
      <c r="C2827" s="2"/>
      <c r="D2827" s="2"/>
      <c r="E2827" s="3" t="str">
        <f t="shared" si="180"/>
        <v/>
      </c>
      <c r="F2827" s="2"/>
      <c r="G2827" s="2"/>
      <c r="H2827" s="3" t="str">
        <f t="shared" si="181"/>
        <v/>
      </c>
      <c r="I2827" s="2"/>
      <c r="J2827" s="3" t="str">
        <f t="shared" si="182"/>
        <v/>
      </c>
      <c r="K2827" s="2"/>
      <c r="L2827" s="2"/>
      <c r="M2827" s="3" t="str">
        <f t="shared" si="183"/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ref="E2877:E2940" si="184">IF(C2877=0,"",(D2877/C2877-1))</f>
        <v/>
      </c>
      <c r="F2877" s="2"/>
      <c r="G2877" s="2"/>
      <c r="H2877" s="3" t="str">
        <f t="shared" ref="H2877:H2940" si="185">IF(F2877=0,"",(G2877/F2877-1))</f>
        <v/>
      </c>
      <c r="I2877" s="2"/>
      <c r="J2877" s="3" t="str">
        <f t="shared" ref="J2877:J2940" si="186">IF(I2877=0,"",(G2877/I2877-1))</f>
        <v/>
      </c>
      <c r="K2877" s="2"/>
      <c r="L2877" s="2"/>
      <c r="M2877" s="3" t="str">
        <f t="shared" ref="M2877:M2940" si="187">IF(K2877=0,"",(L2877/K2877-1))</f>
        <v/>
      </c>
    </row>
    <row r="2878" spans="3:13" x14ac:dyDescent="0.2">
      <c r="C2878" s="2"/>
      <c r="D2878" s="2"/>
      <c r="E2878" s="3" t="str">
        <f t="shared" si="184"/>
        <v/>
      </c>
      <c r="F2878" s="2"/>
      <c r="G2878" s="2"/>
      <c r="H2878" s="3" t="str">
        <f t="shared" si="185"/>
        <v/>
      </c>
      <c r="I2878" s="2"/>
      <c r="J2878" s="3" t="str">
        <f t="shared" si="186"/>
        <v/>
      </c>
      <c r="K2878" s="2"/>
      <c r="L2878" s="2"/>
      <c r="M2878" s="3" t="str">
        <f t="shared" si="187"/>
        <v/>
      </c>
    </row>
    <row r="2879" spans="3:13" x14ac:dyDescent="0.2">
      <c r="C2879" s="2"/>
      <c r="D2879" s="2"/>
      <c r="E2879" s="3" t="str">
        <f t="shared" si="184"/>
        <v/>
      </c>
      <c r="F2879" s="2"/>
      <c r="G2879" s="2"/>
      <c r="H2879" s="3" t="str">
        <f t="shared" si="185"/>
        <v/>
      </c>
      <c r="I2879" s="2"/>
      <c r="J2879" s="3" t="str">
        <f t="shared" si="186"/>
        <v/>
      </c>
      <c r="K2879" s="2"/>
      <c r="L2879" s="2"/>
      <c r="M2879" s="3" t="str">
        <f t="shared" si="187"/>
        <v/>
      </c>
    </row>
    <row r="2880" spans="3:13" x14ac:dyDescent="0.2">
      <c r="C2880" s="2"/>
      <c r="D2880" s="2"/>
      <c r="E2880" s="3" t="str">
        <f t="shared" si="184"/>
        <v/>
      </c>
      <c r="F2880" s="2"/>
      <c r="G2880" s="2"/>
      <c r="H2880" s="3" t="str">
        <f t="shared" si="185"/>
        <v/>
      </c>
      <c r="I2880" s="2"/>
      <c r="J2880" s="3" t="str">
        <f t="shared" si="186"/>
        <v/>
      </c>
      <c r="K2880" s="2"/>
      <c r="L2880" s="2"/>
      <c r="M2880" s="3" t="str">
        <f t="shared" si="187"/>
        <v/>
      </c>
    </row>
    <row r="2881" spans="3:13" x14ac:dyDescent="0.2">
      <c r="C2881" s="2"/>
      <c r="D2881" s="2"/>
      <c r="E2881" s="3" t="str">
        <f t="shared" si="184"/>
        <v/>
      </c>
      <c r="F2881" s="2"/>
      <c r="G2881" s="2"/>
      <c r="H2881" s="3" t="str">
        <f t="shared" si="185"/>
        <v/>
      </c>
      <c r="I2881" s="2"/>
      <c r="J2881" s="3" t="str">
        <f t="shared" si="186"/>
        <v/>
      </c>
      <c r="K2881" s="2"/>
      <c r="L2881" s="2"/>
      <c r="M2881" s="3" t="str">
        <f t="shared" si="187"/>
        <v/>
      </c>
    </row>
    <row r="2882" spans="3:13" x14ac:dyDescent="0.2">
      <c r="C2882" s="2"/>
      <c r="D2882" s="2"/>
      <c r="E2882" s="3" t="str">
        <f t="shared" si="184"/>
        <v/>
      </c>
      <c r="F2882" s="2"/>
      <c r="G2882" s="2"/>
      <c r="H2882" s="3" t="str">
        <f t="shared" si="185"/>
        <v/>
      </c>
      <c r="I2882" s="2"/>
      <c r="J2882" s="3" t="str">
        <f t="shared" si="186"/>
        <v/>
      </c>
      <c r="K2882" s="2"/>
      <c r="L2882" s="2"/>
      <c r="M2882" s="3" t="str">
        <f t="shared" si="187"/>
        <v/>
      </c>
    </row>
    <row r="2883" spans="3:13" x14ac:dyDescent="0.2">
      <c r="C2883" s="2"/>
      <c r="D2883" s="2"/>
      <c r="E2883" s="3" t="str">
        <f t="shared" si="184"/>
        <v/>
      </c>
      <c r="F2883" s="2"/>
      <c r="G2883" s="2"/>
      <c r="H2883" s="3" t="str">
        <f t="shared" si="185"/>
        <v/>
      </c>
      <c r="I2883" s="2"/>
      <c r="J2883" s="3" t="str">
        <f t="shared" si="186"/>
        <v/>
      </c>
      <c r="K2883" s="2"/>
      <c r="L2883" s="2"/>
      <c r="M2883" s="3" t="str">
        <f t="shared" si="187"/>
        <v/>
      </c>
    </row>
    <row r="2884" spans="3:13" x14ac:dyDescent="0.2">
      <c r="C2884" s="2"/>
      <c r="D2884" s="2"/>
      <c r="E2884" s="3" t="str">
        <f t="shared" si="184"/>
        <v/>
      </c>
      <c r="F2884" s="2"/>
      <c r="G2884" s="2"/>
      <c r="H2884" s="3" t="str">
        <f t="shared" si="185"/>
        <v/>
      </c>
      <c r="I2884" s="2"/>
      <c r="J2884" s="3" t="str">
        <f t="shared" si="186"/>
        <v/>
      </c>
      <c r="K2884" s="2"/>
      <c r="L2884" s="2"/>
      <c r="M2884" s="3" t="str">
        <f t="shared" si="187"/>
        <v/>
      </c>
    </row>
    <row r="2885" spans="3:13" x14ac:dyDescent="0.2">
      <c r="C2885" s="2"/>
      <c r="D2885" s="2"/>
      <c r="E2885" s="3" t="str">
        <f t="shared" si="184"/>
        <v/>
      </c>
      <c r="F2885" s="2"/>
      <c r="G2885" s="2"/>
      <c r="H2885" s="3" t="str">
        <f t="shared" si="185"/>
        <v/>
      </c>
      <c r="I2885" s="2"/>
      <c r="J2885" s="3" t="str">
        <f t="shared" si="186"/>
        <v/>
      </c>
      <c r="K2885" s="2"/>
      <c r="L2885" s="2"/>
      <c r="M2885" s="3" t="str">
        <f t="shared" si="187"/>
        <v/>
      </c>
    </row>
    <row r="2886" spans="3:13" x14ac:dyDescent="0.2">
      <c r="C2886" s="2"/>
      <c r="D2886" s="2"/>
      <c r="E2886" s="3" t="str">
        <f t="shared" si="184"/>
        <v/>
      </c>
      <c r="F2886" s="2"/>
      <c r="G2886" s="2"/>
      <c r="H2886" s="3" t="str">
        <f t="shared" si="185"/>
        <v/>
      </c>
      <c r="I2886" s="2"/>
      <c r="J2886" s="3" t="str">
        <f t="shared" si="186"/>
        <v/>
      </c>
      <c r="K2886" s="2"/>
      <c r="L2886" s="2"/>
      <c r="M2886" s="3" t="str">
        <f t="shared" si="187"/>
        <v/>
      </c>
    </row>
    <row r="2887" spans="3:13" x14ac:dyDescent="0.2">
      <c r="C2887" s="2"/>
      <c r="D2887" s="2"/>
      <c r="E2887" s="3" t="str">
        <f t="shared" si="184"/>
        <v/>
      </c>
      <c r="F2887" s="2"/>
      <c r="G2887" s="2"/>
      <c r="H2887" s="3" t="str">
        <f t="shared" si="185"/>
        <v/>
      </c>
      <c r="I2887" s="2"/>
      <c r="J2887" s="3" t="str">
        <f t="shared" si="186"/>
        <v/>
      </c>
      <c r="K2887" s="2"/>
      <c r="L2887" s="2"/>
      <c r="M2887" s="3" t="str">
        <f t="shared" si="187"/>
        <v/>
      </c>
    </row>
    <row r="2888" spans="3:13" x14ac:dyDescent="0.2">
      <c r="C2888" s="2"/>
      <c r="D2888" s="2"/>
      <c r="E2888" s="3" t="str">
        <f t="shared" si="184"/>
        <v/>
      </c>
      <c r="F2888" s="2"/>
      <c r="G2888" s="2"/>
      <c r="H2888" s="3" t="str">
        <f t="shared" si="185"/>
        <v/>
      </c>
      <c r="I2888" s="2"/>
      <c r="J2888" s="3" t="str">
        <f t="shared" si="186"/>
        <v/>
      </c>
      <c r="K2888" s="2"/>
      <c r="L2888" s="2"/>
      <c r="M2888" s="3" t="str">
        <f t="shared" si="187"/>
        <v/>
      </c>
    </row>
    <row r="2889" spans="3:13" x14ac:dyDescent="0.2">
      <c r="C2889" s="2"/>
      <c r="D2889" s="2"/>
      <c r="E2889" s="3" t="str">
        <f t="shared" si="184"/>
        <v/>
      </c>
      <c r="F2889" s="2"/>
      <c r="G2889" s="2"/>
      <c r="H2889" s="3" t="str">
        <f t="shared" si="185"/>
        <v/>
      </c>
      <c r="I2889" s="2"/>
      <c r="J2889" s="3" t="str">
        <f t="shared" si="186"/>
        <v/>
      </c>
      <c r="K2889" s="2"/>
      <c r="L2889" s="2"/>
      <c r="M2889" s="3" t="str">
        <f t="shared" si="187"/>
        <v/>
      </c>
    </row>
    <row r="2890" spans="3:13" x14ac:dyDescent="0.2">
      <c r="C2890" s="2"/>
      <c r="D2890" s="2"/>
      <c r="E2890" s="3" t="str">
        <f t="shared" si="184"/>
        <v/>
      </c>
      <c r="F2890" s="2"/>
      <c r="G2890" s="2"/>
      <c r="H2890" s="3" t="str">
        <f t="shared" si="185"/>
        <v/>
      </c>
      <c r="I2890" s="2"/>
      <c r="J2890" s="3" t="str">
        <f t="shared" si="186"/>
        <v/>
      </c>
      <c r="K2890" s="2"/>
      <c r="L2890" s="2"/>
      <c r="M2890" s="3" t="str">
        <f t="shared" si="187"/>
        <v/>
      </c>
    </row>
    <row r="2891" spans="3:13" x14ac:dyDescent="0.2">
      <c r="C2891" s="2"/>
      <c r="D2891" s="2"/>
      <c r="E2891" s="3" t="str">
        <f t="shared" si="184"/>
        <v/>
      </c>
      <c r="F2891" s="2"/>
      <c r="G2891" s="2"/>
      <c r="H2891" s="3" t="str">
        <f t="shared" si="185"/>
        <v/>
      </c>
      <c r="I2891" s="2"/>
      <c r="J2891" s="3" t="str">
        <f t="shared" si="186"/>
        <v/>
      </c>
      <c r="K2891" s="2"/>
      <c r="L2891" s="2"/>
      <c r="M2891" s="3" t="str">
        <f t="shared" si="187"/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ref="E2941:E3004" si="188">IF(C2941=0,"",(D2941/C2941-1))</f>
        <v/>
      </c>
      <c r="F2941" s="2"/>
      <c r="G2941" s="2"/>
      <c r="H2941" s="3" t="str">
        <f t="shared" ref="H2941:H3004" si="189">IF(F2941=0,"",(G2941/F2941-1))</f>
        <v/>
      </c>
      <c r="I2941" s="2"/>
      <c r="J2941" s="3" t="str">
        <f t="shared" ref="J2941:J3004" si="190">IF(I2941=0,"",(G2941/I2941-1))</f>
        <v/>
      </c>
      <c r="K2941" s="2"/>
      <c r="L2941" s="2"/>
      <c r="M2941" s="3" t="str">
        <f t="shared" ref="M2941:M3004" si="191">IF(K2941=0,"",(L2941/K2941-1))</f>
        <v/>
      </c>
    </row>
    <row r="2942" spans="3:13" x14ac:dyDescent="0.2">
      <c r="C2942" s="2"/>
      <c r="D2942" s="2"/>
      <c r="E2942" s="3" t="str">
        <f t="shared" si="188"/>
        <v/>
      </c>
      <c r="F2942" s="2"/>
      <c r="G2942" s="2"/>
      <c r="H2942" s="3" t="str">
        <f t="shared" si="189"/>
        <v/>
      </c>
      <c r="I2942" s="2"/>
      <c r="J2942" s="3" t="str">
        <f t="shared" si="190"/>
        <v/>
      </c>
      <c r="K2942" s="2"/>
      <c r="L2942" s="2"/>
      <c r="M2942" s="3" t="str">
        <f t="shared" si="191"/>
        <v/>
      </c>
    </row>
    <row r="2943" spans="3:13" x14ac:dyDescent="0.2">
      <c r="C2943" s="2"/>
      <c r="D2943" s="2"/>
      <c r="E2943" s="3" t="str">
        <f t="shared" si="188"/>
        <v/>
      </c>
      <c r="F2943" s="2"/>
      <c r="G2943" s="2"/>
      <c r="H2943" s="3" t="str">
        <f t="shared" si="189"/>
        <v/>
      </c>
      <c r="I2943" s="2"/>
      <c r="J2943" s="3" t="str">
        <f t="shared" si="190"/>
        <v/>
      </c>
      <c r="K2943" s="2"/>
      <c r="L2943" s="2"/>
      <c r="M2943" s="3" t="str">
        <f t="shared" si="191"/>
        <v/>
      </c>
    </row>
    <row r="2944" spans="3:13" x14ac:dyDescent="0.2">
      <c r="C2944" s="2"/>
      <c r="D2944" s="2"/>
      <c r="E2944" s="3" t="str">
        <f t="shared" si="188"/>
        <v/>
      </c>
      <c r="F2944" s="2"/>
      <c r="G2944" s="2"/>
      <c r="H2944" s="3" t="str">
        <f t="shared" si="189"/>
        <v/>
      </c>
      <c r="I2944" s="2"/>
      <c r="J2944" s="3" t="str">
        <f t="shared" si="190"/>
        <v/>
      </c>
      <c r="K2944" s="2"/>
      <c r="L2944" s="2"/>
      <c r="M2944" s="3" t="str">
        <f t="shared" si="191"/>
        <v/>
      </c>
    </row>
    <row r="2945" spans="3:13" x14ac:dyDescent="0.2">
      <c r="C2945" s="2"/>
      <c r="D2945" s="2"/>
      <c r="E2945" s="3" t="str">
        <f t="shared" si="188"/>
        <v/>
      </c>
      <c r="F2945" s="2"/>
      <c r="G2945" s="2"/>
      <c r="H2945" s="3" t="str">
        <f t="shared" si="189"/>
        <v/>
      </c>
      <c r="I2945" s="2"/>
      <c r="J2945" s="3" t="str">
        <f t="shared" si="190"/>
        <v/>
      </c>
      <c r="K2945" s="2"/>
      <c r="L2945" s="2"/>
      <c r="M2945" s="3" t="str">
        <f t="shared" si="191"/>
        <v/>
      </c>
    </row>
    <row r="2946" spans="3:13" x14ac:dyDescent="0.2">
      <c r="C2946" s="2"/>
      <c r="D2946" s="2"/>
      <c r="E2946" s="3" t="str">
        <f t="shared" si="188"/>
        <v/>
      </c>
      <c r="F2946" s="2"/>
      <c r="G2946" s="2"/>
      <c r="H2946" s="3" t="str">
        <f t="shared" si="189"/>
        <v/>
      </c>
      <c r="I2946" s="2"/>
      <c r="J2946" s="3" t="str">
        <f t="shared" si="190"/>
        <v/>
      </c>
      <c r="K2946" s="2"/>
      <c r="L2946" s="2"/>
      <c r="M2946" s="3" t="str">
        <f t="shared" si="191"/>
        <v/>
      </c>
    </row>
    <row r="2947" spans="3:13" x14ac:dyDescent="0.2">
      <c r="C2947" s="2"/>
      <c r="D2947" s="2"/>
      <c r="E2947" s="3" t="str">
        <f t="shared" si="188"/>
        <v/>
      </c>
      <c r="F2947" s="2"/>
      <c r="G2947" s="2"/>
      <c r="H2947" s="3" t="str">
        <f t="shared" si="189"/>
        <v/>
      </c>
      <c r="I2947" s="2"/>
      <c r="J2947" s="3" t="str">
        <f t="shared" si="190"/>
        <v/>
      </c>
      <c r="K2947" s="2"/>
      <c r="L2947" s="2"/>
      <c r="M2947" s="3" t="str">
        <f t="shared" si="191"/>
        <v/>
      </c>
    </row>
    <row r="2948" spans="3:13" x14ac:dyDescent="0.2">
      <c r="C2948" s="2"/>
      <c r="D2948" s="2"/>
      <c r="E2948" s="3" t="str">
        <f t="shared" si="188"/>
        <v/>
      </c>
      <c r="F2948" s="2"/>
      <c r="G2948" s="2"/>
      <c r="H2948" s="3" t="str">
        <f t="shared" si="189"/>
        <v/>
      </c>
      <c r="I2948" s="2"/>
      <c r="J2948" s="3" t="str">
        <f t="shared" si="190"/>
        <v/>
      </c>
      <c r="K2948" s="2"/>
      <c r="L2948" s="2"/>
      <c r="M2948" s="3" t="str">
        <f t="shared" si="191"/>
        <v/>
      </c>
    </row>
    <row r="2949" spans="3:13" x14ac:dyDescent="0.2">
      <c r="C2949" s="2"/>
      <c r="D2949" s="2"/>
      <c r="E2949" s="3" t="str">
        <f t="shared" si="188"/>
        <v/>
      </c>
      <c r="F2949" s="2"/>
      <c r="G2949" s="2"/>
      <c r="H2949" s="3" t="str">
        <f t="shared" si="189"/>
        <v/>
      </c>
      <c r="I2949" s="2"/>
      <c r="J2949" s="3" t="str">
        <f t="shared" si="190"/>
        <v/>
      </c>
      <c r="K2949" s="2"/>
      <c r="L2949" s="2"/>
      <c r="M2949" s="3" t="str">
        <f t="shared" si="191"/>
        <v/>
      </c>
    </row>
    <row r="2950" spans="3:13" x14ac:dyDescent="0.2">
      <c r="C2950" s="2"/>
      <c r="D2950" s="2"/>
      <c r="E2950" s="3" t="str">
        <f t="shared" si="188"/>
        <v/>
      </c>
      <c r="F2950" s="2"/>
      <c r="G2950" s="2"/>
      <c r="H2950" s="3" t="str">
        <f t="shared" si="189"/>
        <v/>
      </c>
      <c r="I2950" s="2"/>
      <c r="J2950" s="3" t="str">
        <f t="shared" si="190"/>
        <v/>
      </c>
      <c r="K2950" s="2"/>
      <c r="L2950" s="2"/>
      <c r="M2950" s="3" t="str">
        <f t="shared" si="191"/>
        <v/>
      </c>
    </row>
    <row r="2951" spans="3:13" x14ac:dyDescent="0.2">
      <c r="C2951" s="2"/>
      <c r="D2951" s="2"/>
      <c r="E2951" s="3" t="str">
        <f t="shared" si="188"/>
        <v/>
      </c>
      <c r="F2951" s="2"/>
      <c r="G2951" s="2"/>
      <c r="H2951" s="3" t="str">
        <f t="shared" si="189"/>
        <v/>
      </c>
      <c r="I2951" s="2"/>
      <c r="J2951" s="3" t="str">
        <f t="shared" si="190"/>
        <v/>
      </c>
      <c r="K2951" s="2"/>
      <c r="L2951" s="2"/>
      <c r="M2951" s="3" t="str">
        <f t="shared" si="191"/>
        <v/>
      </c>
    </row>
    <row r="2952" spans="3:13" x14ac:dyDescent="0.2">
      <c r="C2952" s="2"/>
      <c r="D2952" s="2"/>
      <c r="E2952" s="3" t="str">
        <f t="shared" si="188"/>
        <v/>
      </c>
      <c r="F2952" s="2"/>
      <c r="G2952" s="2"/>
      <c r="H2952" s="3" t="str">
        <f t="shared" si="189"/>
        <v/>
      </c>
      <c r="I2952" s="2"/>
      <c r="J2952" s="3" t="str">
        <f t="shared" si="190"/>
        <v/>
      </c>
      <c r="K2952" s="2"/>
      <c r="L2952" s="2"/>
      <c r="M2952" s="3" t="str">
        <f t="shared" si="191"/>
        <v/>
      </c>
    </row>
    <row r="2953" spans="3:13" x14ac:dyDescent="0.2">
      <c r="C2953" s="2"/>
      <c r="D2953" s="2"/>
      <c r="E2953" s="3" t="str">
        <f t="shared" si="188"/>
        <v/>
      </c>
      <c r="F2953" s="2"/>
      <c r="G2953" s="2"/>
      <c r="H2953" s="3" t="str">
        <f t="shared" si="189"/>
        <v/>
      </c>
      <c r="I2953" s="2"/>
      <c r="J2953" s="3" t="str">
        <f t="shared" si="190"/>
        <v/>
      </c>
      <c r="K2953" s="2"/>
      <c r="L2953" s="2"/>
      <c r="M2953" s="3" t="str">
        <f t="shared" si="191"/>
        <v/>
      </c>
    </row>
    <row r="2954" spans="3:13" x14ac:dyDescent="0.2">
      <c r="C2954" s="2"/>
      <c r="D2954" s="2"/>
      <c r="E2954" s="3" t="str">
        <f t="shared" si="188"/>
        <v/>
      </c>
      <c r="F2954" s="2"/>
      <c r="G2954" s="2"/>
      <c r="H2954" s="3" t="str">
        <f t="shared" si="189"/>
        <v/>
      </c>
      <c r="I2954" s="2"/>
      <c r="J2954" s="3" t="str">
        <f t="shared" si="190"/>
        <v/>
      </c>
      <c r="K2954" s="2"/>
      <c r="L2954" s="2"/>
      <c r="M2954" s="3" t="str">
        <f t="shared" si="191"/>
        <v/>
      </c>
    </row>
    <row r="2955" spans="3:13" x14ac:dyDescent="0.2">
      <c r="C2955" s="2"/>
      <c r="D2955" s="2"/>
      <c r="E2955" s="3" t="str">
        <f t="shared" si="188"/>
        <v/>
      </c>
      <c r="F2955" s="2"/>
      <c r="G2955" s="2"/>
      <c r="H2955" s="3" t="str">
        <f t="shared" si="189"/>
        <v/>
      </c>
      <c r="I2955" s="2"/>
      <c r="J2955" s="3" t="str">
        <f t="shared" si="190"/>
        <v/>
      </c>
      <c r="K2955" s="2"/>
      <c r="L2955" s="2"/>
      <c r="M2955" s="3" t="str">
        <f t="shared" si="191"/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ref="E3005:E3068" si="192">IF(C3005=0,"",(D3005/C3005-1))</f>
        <v/>
      </c>
      <c r="F3005" s="2"/>
      <c r="G3005" s="2"/>
      <c r="H3005" s="3" t="str">
        <f t="shared" ref="H3005:H3068" si="193">IF(F3005=0,"",(G3005/F3005-1))</f>
        <v/>
      </c>
      <c r="I3005" s="2"/>
      <c r="J3005" s="3" t="str">
        <f t="shared" ref="J3005:J3068" si="194">IF(I3005=0,"",(G3005/I3005-1))</f>
        <v/>
      </c>
      <c r="K3005" s="2"/>
      <c r="L3005" s="2"/>
      <c r="M3005" s="3" t="str">
        <f t="shared" ref="M3005:M3068" si="195">IF(K3005=0,"",(L3005/K3005-1))</f>
        <v/>
      </c>
    </row>
    <row r="3006" spans="3:13" x14ac:dyDescent="0.2">
      <c r="C3006" s="2"/>
      <c r="D3006" s="2"/>
      <c r="E3006" s="3" t="str">
        <f t="shared" si="192"/>
        <v/>
      </c>
      <c r="F3006" s="2"/>
      <c r="G3006" s="2"/>
      <c r="H3006" s="3" t="str">
        <f t="shared" si="193"/>
        <v/>
      </c>
      <c r="I3006" s="2"/>
      <c r="J3006" s="3" t="str">
        <f t="shared" si="194"/>
        <v/>
      </c>
      <c r="K3006" s="2"/>
      <c r="L3006" s="2"/>
      <c r="M3006" s="3" t="str">
        <f t="shared" si="195"/>
        <v/>
      </c>
    </row>
    <row r="3007" spans="3:13" x14ac:dyDescent="0.2">
      <c r="C3007" s="2"/>
      <c r="D3007" s="2"/>
      <c r="E3007" s="3" t="str">
        <f t="shared" si="192"/>
        <v/>
      </c>
      <c r="F3007" s="2"/>
      <c r="G3007" s="2"/>
      <c r="H3007" s="3" t="str">
        <f t="shared" si="193"/>
        <v/>
      </c>
      <c r="I3007" s="2"/>
      <c r="J3007" s="3" t="str">
        <f t="shared" si="194"/>
        <v/>
      </c>
      <c r="K3007" s="2"/>
      <c r="L3007" s="2"/>
      <c r="M3007" s="3" t="str">
        <f t="shared" si="195"/>
        <v/>
      </c>
    </row>
    <row r="3008" spans="3:13" x14ac:dyDescent="0.2">
      <c r="C3008" s="2"/>
      <c r="D3008" s="2"/>
      <c r="E3008" s="3" t="str">
        <f t="shared" si="192"/>
        <v/>
      </c>
      <c r="F3008" s="2"/>
      <c r="G3008" s="2"/>
      <c r="H3008" s="3" t="str">
        <f t="shared" si="193"/>
        <v/>
      </c>
      <c r="I3008" s="2"/>
      <c r="J3008" s="3" t="str">
        <f t="shared" si="194"/>
        <v/>
      </c>
      <c r="K3008" s="2"/>
      <c r="L3008" s="2"/>
      <c r="M3008" s="3" t="str">
        <f t="shared" si="195"/>
        <v/>
      </c>
    </row>
    <row r="3009" spans="3:13" x14ac:dyDescent="0.2">
      <c r="C3009" s="2"/>
      <c r="D3009" s="2"/>
      <c r="E3009" s="3" t="str">
        <f t="shared" si="192"/>
        <v/>
      </c>
      <c r="F3009" s="2"/>
      <c r="G3009" s="2"/>
      <c r="H3009" s="3" t="str">
        <f t="shared" si="193"/>
        <v/>
      </c>
      <c r="I3009" s="2"/>
      <c r="J3009" s="3" t="str">
        <f t="shared" si="194"/>
        <v/>
      </c>
      <c r="K3009" s="2"/>
      <c r="L3009" s="2"/>
      <c r="M3009" s="3" t="str">
        <f t="shared" si="195"/>
        <v/>
      </c>
    </row>
    <row r="3010" spans="3:13" x14ac:dyDescent="0.2">
      <c r="C3010" s="2"/>
      <c r="D3010" s="2"/>
      <c r="E3010" s="3" t="str">
        <f t="shared" si="192"/>
        <v/>
      </c>
      <c r="F3010" s="2"/>
      <c r="G3010" s="2"/>
      <c r="H3010" s="3" t="str">
        <f t="shared" si="193"/>
        <v/>
      </c>
      <c r="I3010" s="2"/>
      <c r="J3010" s="3" t="str">
        <f t="shared" si="194"/>
        <v/>
      </c>
      <c r="K3010" s="2"/>
      <c r="L3010" s="2"/>
      <c r="M3010" s="3" t="str">
        <f t="shared" si="195"/>
        <v/>
      </c>
    </row>
    <row r="3011" spans="3:13" x14ac:dyDescent="0.2">
      <c r="C3011" s="2"/>
      <c r="D3011" s="2"/>
      <c r="E3011" s="3" t="str">
        <f t="shared" si="192"/>
        <v/>
      </c>
      <c r="F3011" s="2"/>
      <c r="G3011" s="2"/>
      <c r="H3011" s="3" t="str">
        <f t="shared" si="193"/>
        <v/>
      </c>
      <c r="I3011" s="2"/>
      <c r="J3011" s="3" t="str">
        <f t="shared" si="194"/>
        <v/>
      </c>
      <c r="K3011" s="2"/>
      <c r="L3011" s="2"/>
      <c r="M3011" s="3" t="str">
        <f t="shared" si="195"/>
        <v/>
      </c>
    </row>
    <row r="3012" spans="3:13" x14ac:dyDescent="0.2">
      <c r="C3012" s="2"/>
      <c r="D3012" s="2"/>
      <c r="E3012" s="3" t="str">
        <f t="shared" si="192"/>
        <v/>
      </c>
      <c r="F3012" s="2"/>
      <c r="G3012" s="2"/>
      <c r="H3012" s="3" t="str">
        <f t="shared" si="193"/>
        <v/>
      </c>
      <c r="I3012" s="2"/>
      <c r="J3012" s="3" t="str">
        <f t="shared" si="194"/>
        <v/>
      </c>
      <c r="K3012" s="2"/>
      <c r="L3012" s="2"/>
      <c r="M3012" s="3" t="str">
        <f t="shared" si="195"/>
        <v/>
      </c>
    </row>
    <row r="3013" spans="3:13" x14ac:dyDescent="0.2">
      <c r="C3013" s="2"/>
      <c r="D3013" s="2"/>
      <c r="E3013" s="3" t="str">
        <f t="shared" si="192"/>
        <v/>
      </c>
      <c r="F3013" s="2"/>
      <c r="G3013" s="2"/>
      <c r="H3013" s="3" t="str">
        <f t="shared" si="193"/>
        <v/>
      </c>
      <c r="I3013" s="2"/>
      <c r="J3013" s="3" t="str">
        <f t="shared" si="194"/>
        <v/>
      </c>
      <c r="K3013" s="2"/>
      <c r="L3013" s="2"/>
      <c r="M3013" s="3" t="str">
        <f t="shared" si="195"/>
        <v/>
      </c>
    </row>
    <row r="3014" spans="3:13" x14ac:dyDescent="0.2">
      <c r="C3014" s="2"/>
      <c r="D3014" s="2"/>
      <c r="E3014" s="3" t="str">
        <f t="shared" si="192"/>
        <v/>
      </c>
      <c r="F3014" s="2"/>
      <c r="G3014" s="2"/>
      <c r="H3014" s="3" t="str">
        <f t="shared" si="193"/>
        <v/>
      </c>
      <c r="I3014" s="2"/>
      <c r="J3014" s="3" t="str">
        <f t="shared" si="194"/>
        <v/>
      </c>
      <c r="K3014" s="2"/>
      <c r="L3014" s="2"/>
      <c r="M3014" s="3" t="str">
        <f t="shared" si="195"/>
        <v/>
      </c>
    </row>
    <row r="3015" spans="3:13" x14ac:dyDescent="0.2">
      <c r="C3015" s="2"/>
      <c r="D3015" s="2"/>
      <c r="E3015" s="3" t="str">
        <f t="shared" si="192"/>
        <v/>
      </c>
      <c r="F3015" s="2"/>
      <c r="G3015" s="2"/>
      <c r="H3015" s="3" t="str">
        <f t="shared" si="193"/>
        <v/>
      </c>
      <c r="I3015" s="2"/>
      <c r="J3015" s="3" t="str">
        <f t="shared" si="194"/>
        <v/>
      </c>
      <c r="K3015" s="2"/>
      <c r="L3015" s="2"/>
      <c r="M3015" s="3" t="str">
        <f t="shared" si="195"/>
        <v/>
      </c>
    </row>
    <row r="3016" spans="3:13" x14ac:dyDescent="0.2">
      <c r="C3016" s="2"/>
      <c r="D3016" s="2"/>
      <c r="E3016" s="3" t="str">
        <f t="shared" si="192"/>
        <v/>
      </c>
      <c r="F3016" s="2"/>
      <c r="G3016" s="2"/>
      <c r="H3016" s="3" t="str">
        <f t="shared" si="193"/>
        <v/>
      </c>
      <c r="I3016" s="2"/>
      <c r="J3016" s="3" t="str">
        <f t="shared" si="194"/>
        <v/>
      </c>
      <c r="K3016" s="2"/>
      <c r="L3016" s="2"/>
      <c r="M3016" s="3" t="str">
        <f t="shared" si="195"/>
        <v/>
      </c>
    </row>
    <row r="3017" spans="3:13" x14ac:dyDescent="0.2">
      <c r="C3017" s="2"/>
      <c r="D3017" s="2"/>
      <c r="E3017" s="3" t="str">
        <f t="shared" si="192"/>
        <v/>
      </c>
      <c r="F3017" s="2"/>
      <c r="G3017" s="2"/>
      <c r="H3017" s="3" t="str">
        <f t="shared" si="193"/>
        <v/>
      </c>
      <c r="I3017" s="2"/>
      <c r="J3017" s="3" t="str">
        <f t="shared" si="194"/>
        <v/>
      </c>
      <c r="K3017" s="2"/>
      <c r="L3017" s="2"/>
      <c r="M3017" s="3" t="str">
        <f t="shared" si="195"/>
        <v/>
      </c>
    </row>
    <row r="3018" spans="3:13" x14ac:dyDescent="0.2">
      <c r="C3018" s="2"/>
      <c r="D3018" s="2"/>
      <c r="E3018" s="3" t="str">
        <f t="shared" si="192"/>
        <v/>
      </c>
      <c r="F3018" s="2"/>
      <c r="G3018" s="2"/>
      <c r="H3018" s="3" t="str">
        <f t="shared" si="193"/>
        <v/>
      </c>
      <c r="I3018" s="2"/>
      <c r="J3018" s="3" t="str">
        <f t="shared" si="194"/>
        <v/>
      </c>
      <c r="K3018" s="2"/>
      <c r="L3018" s="2"/>
      <c r="M3018" s="3" t="str">
        <f t="shared" si="195"/>
        <v/>
      </c>
    </row>
    <row r="3019" spans="3:13" x14ac:dyDescent="0.2">
      <c r="C3019" s="2"/>
      <c r="D3019" s="2"/>
      <c r="E3019" s="3" t="str">
        <f t="shared" si="192"/>
        <v/>
      </c>
      <c r="F3019" s="2"/>
      <c r="G3019" s="2"/>
      <c r="H3019" s="3" t="str">
        <f t="shared" si="193"/>
        <v/>
      </c>
      <c r="I3019" s="2"/>
      <c r="J3019" s="3" t="str">
        <f t="shared" si="194"/>
        <v/>
      </c>
      <c r="K3019" s="2"/>
      <c r="L3019" s="2"/>
      <c r="M3019" s="3" t="str">
        <f t="shared" si="195"/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ref="E3069:E3132" si="196">IF(C3069=0,"",(D3069/C3069-1))</f>
        <v/>
      </c>
      <c r="F3069" s="2"/>
      <c r="G3069" s="2"/>
      <c r="H3069" s="3" t="str">
        <f t="shared" ref="H3069:H3132" si="197">IF(F3069=0,"",(G3069/F3069-1))</f>
        <v/>
      </c>
      <c r="I3069" s="2"/>
      <c r="J3069" s="3" t="str">
        <f t="shared" ref="J3069:J3132" si="198">IF(I3069=0,"",(G3069/I3069-1))</f>
        <v/>
      </c>
      <c r="K3069" s="2"/>
      <c r="L3069" s="2"/>
      <c r="M3069" s="3" t="str">
        <f t="shared" ref="M3069:M3132" si="199">IF(K3069=0,"",(L3069/K3069-1))</f>
        <v/>
      </c>
    </row>
    <row r="3070" spans="3:13" x14ac:dyDescent="0.2">
      <c r="C3070" s="2"/>
      <c r="D3070" s="2"/>
      <c r="E3070" s="3" t="str">
        <f t="shared" si="196"/>
        <v/>
      </c>
      <c r="F3070" s="2"/>
      <c r="G3070" s="2"/>
      <c r="H3070" s="3" t="str">
        <f t="shared" si="197"/>
        <v/>
      </c>
      <c r="I3070" s="2"/>
      <c r="J3070" s="3" t="str">
        <f t="shared" si="198"/>
        <v/>
      </c>
      <c r="K3070" s="2"/>
      <c r="L3070" s="2"/>
      <c r="M3070" s="3" t="str">
        <f t="shared" si="199"/>
        <v/>
      </c>
    </row>
    <row r="3071" spans="3:13" x14ac:dyDescent="0.2">
      <c r="C3071" s="2"/>
      <c r="D3071" s="2"/>
      <c r="E3071" s="3" t="str">
        <f t="shared" si="196"/>
        <v/>
      </c>
      <c r="F3071" s="2"/>
      <c r="G3071" s="2"/>
      <c r="H3071" s="3" t="str">
        <f t="shared" si="197"/>
        <v/>
      </c>
      <c r="I3071" s="2"/>
      <c r="J3071" s="3" t="str">
        <f t="shared" si="198"/>
        <v/>
      </c>
      <c r="K3071" s="2"/>
      <c r="L3071" s="2"/>
      <c r="M3071" s="3" t="str">
        <f t="shared" si="199"/>
        <v/>
      </c>
    </row>
    <row r="3072" spans="3:13" x14ac:dyDescent="0.2">
      <c r="C3072" s="2"/>
      <c r="D3072" s="2"/>
      <c r="E3072" s="3" t="str">
        <f t="shared" si="196"/>
        <v/>
      </c>
      <c r="F3072" s="2"/>
      <c r="G3072" s="2"/>
      <c r="H3072" s="3" t="str">
        <f t="shared" si="197"/>
        <v/>
      </c>
      <c r="I3072" s="2"/>
      <c r="J3072" s="3" t="str">
        <f t="shared" si="198"/>
        <v/>
      </c>
      <c r="K3072" s="2"/>
      <c r="L3072" s="2"/>
      <c r="M3072" s="3" t="str">
        <f t="shared" si="199"/>
        <v/>
      </c>
    </row>
    <row r="3073" spans="3:13" x14ac:dyDescent="0.2">
      <c r="C3073" s="2"/>
      <c r="D3073" s="2"/>
      <c r="E3073" s="3" t="str">
        <f t="shared" si="196"/>
        <v/>
      </c>
      <c r="F3073" s="2"/>
      <c r="G3073" s="2"/>
      <c r="H3073" s="3" t="str">
        <f t="shared" si="197"/>
        <v/>
      </c>
      <c r="I3073" s="2"/>
      <c r="J3073" s="3" t="str">
        <f t="shared" si="198"/>
        <v/>
      </c>
      <c r="K3073" s="2"/>
      <c r="L3073" s="2"/>
      <c r="M3073" s="3" t="str">
        <f t="shared" si="199"/>
        <v/>
      </c>
    </row>
    <row r="3074" spans="3:13" x14ac:dyDescent="0.2">
      <c r="C3074" s="2"/>
      <c r="D3074" s="2"/>
      <c r="E3074" s="3" t="str">
        <f t="shared" si="196"/>
        <v/>
      </c>
      <c r="F3074" s="2"/>
      <c r="G3074" s="2"/>
      <c r="H3074" s="3" t="str">
        <f t="shared" si="197"/>
        <v/>
      </c>
      <c r="I3074" s="2"/>
      <c r="J3074" s="3" t="str">
        <f t="shared" si="198"/>
        <v/>
      </c>
      <c r="K3074" s="2"/>
      <c r="L3074" s="2"/>
      <c r="M3074" s="3" t="str">
        <f t="shared" si="199"/>
        <v/>
      </c>
    </row>
    <row r="3075" spans="3:13" x14ac:dyDescent="0.2">
      <c r="C3075" s="2"/>
      <c r="D3075" s="2"/>
      <c r="E3075" s="3" t="str">
        <f t="shared" si="196"/>
        <v/>
      </c>
      <c r="F3075" s="2"/>
      <c r="G3075" s="2"/>
      <c r="H3075" s="3" t="str">
        <f t="shared" si="197"/>
        <v/>
      </c>
      <c r="I3075" s="2"/>
      <c r="J3075" s="3" t="str">
        <f t="shared" si="198"/>
        <v/>
      </c>
      <c r="K3075" s="2"/>
      <c r="L3075" s="2"/>
      <c r="M3075" s="3" t="str">
        <f t="shared" si="199"/>
        <v/>
      </c>
    </row>
    <row r="3076" spans="3:13" x14ac:dyDescent="0.2">
      <c r="C3076" s="2"/>
      <c r="D3076" s="2"/>
      <c r="E3076" s="3" t="str">
        <f t="shared" si="196"/>
        <v/>
      </c>
      <c r="F3076" s="2"/>
      <c r="G3076" s="2"/>
      <c r="H3076" s="3" t="str">
        <f t="shared" si="197"/>
        <v/>
      </c>
      <c r="I3076" s="2"/>
      <c r="J3076" s="3" t="str">
        <f t="shared" si="198"/>
        <v/>
      </c>
      <c r="K3076" s="2"/>
      <c r="L3076" s="2"/>
      <c r="M3076" s="3" t="str">
        <f t="shared" si="199"/>
        <v/>
      </c>
    </row>
    <row r="3077" spans="3:13" x14ac:dyDescent="0.2">
      <c r="C3077" s="2"/>
      <c r="D3077" s="2"/>
      <c r="E3077" s="3" t="str">
        <f t="shared" si="196"/>
        <v/>
      </c>
      <c r="F3077" s="2"/>
      <c r="G3077" s="2"/>
      <c r="H3077" s="3" t="str">
        <f t="shared" si="197"/>
        <v/>
      </c>
      <c r="I3077" s="2"/>
      <c r="J3077" s="3" t="str">
        <f t="shared" si="198"/>
        <v/>
      </c>
      <c r="K3077" s="2"/>
      <c r="L3077" s="2"/>
      <c r="M3077" s="3" t="str">
        <f t="shared" si="199"/>
        <v/>
      </c>
    </row>
    <row r="3078" spans="3:13" x14ac:dyDescent="0.2">
      <c r="C3078" s="2"/>
      <c r="D3078" s="2"/>
      <c r="E3078" s="3" t="str">
        <f t="shared" si="196"/>
        <v/>
      </c>
      <c r="F3078" s="2"/>
      <c r="G3078" s="2"/>
      <c r="H3078" s="3" t="str">
        <f t="shared" si="197"/>
        <v/>
      </c>
      <c r="I3078" s="2"/>
      <c r="J3078" s="3" t="str">
        <f t="shared" si="198"/>
        <v/>
      </c>
      <c r="K3078" s="2"/>
      <c r="L3078" s="2"/>
      <c r="M3078" s="3" t="str">
        <f t="shared" si="199"/>
        <v/>
      </c>
    </row>
    <row r="3079" spans="3:13" x14ac:dyDescent="0.2">
      <c r="C3079" s="2"/>
      <c r="D3079" s="2"/>
      <c r="E3079" s="3" t="str">
        <f t="shared" si="196"/>
        <v/>
      </c>
      <c r="F3079" s="2"/>
      <c r="G3079" s="2"/>
      <c r="H3079" s="3" t="str">
        <f t="shared" si="197"/>
        <v/>
      </c>
      <c r="I3079" s="2"/>
      <c r="J3079" s="3" t="str">
        <f t="shared" si="198"/>
        <v/>
      </c>
      <c r="K3079" s="2"/>
      <c r="L3079" s="2"/>
      <c r="M3079" s="3" t="str">
        <f t="shared" si="199"/>
        <v/>
      </c>
    </row>
    <row r="3080" spans="3:13" x14ac:dyDescent="0.2">
      <c r="C3080" s="2"/>
      <c r="D3080" s="2"/>
      <c r="E3080" s="3" t="str">
        <f t="shared" si="196"/>
        <v/>
      </c>
      <c r="F3080" s="2"/>
      <c r="G3080" s="2"/>
      <c r="H3080" s="3" t="str">
        <f t="shared" si="197"/>
        <v/>
      </c>
      <c r="I3080" s="2"/>
      <c r="J3080" s="3" t="str">
        <f t="shared" si="198"/>
        <v/>
      </c>
      <c r="K3080" s="2"/>
      <c r="L3080" s="2"/>
      <c r="M3080" s="3" t="str">
        <f t="shared" si="199"/>
        <v/>
      </c>
    </row>
    <row r="3081" spans="3:13" x14ac:dyDescent="0.2">
      <c r="C3081" s="2"/>
      <c r="D3081" s="2"/>
      <c r="E3081" s="3" t="str">
        <f t="shared" si="196"/>
        <v/>
      </c>
      <c r="F3081" s="2"/>
      <c r="G3081" s="2"/>
      <c r="H3081" s="3" t="str">
        <f t="shared" si="197"/>
        <v/>
      </c>
      <c r="I3081" s="2"/>
      <c r="J3081" s="3" t="str">
        <f t="shared" si="198"/>
        <v/>
      </c>
      <c r="K3081" s="2"/>
      <c r="L3081" s="2"/>
      <c r="M3081" s="3" t="str">
        <f t="shared" si="199"/>
        <v/>
      </c>
    </row>
    <row r="3082" spans="3:13" x14ac:dyDescent="0.2">
      <c r="C3082" s="2"/>
      <c r="D3082" s="2"/>
      <c r="E3082" s="3" t="str">
        <f t="shared" si="196"/>
        <v/>
      </c>
      <c r="F3082" s="2"/>
      <c r="G3082" s="2"/>
      <c r="H3082" s="3" t="str">
        <f t="shared" si="197"/>
        <v/>
      </c>
      <c r="I3082" s="2"/>
      <c r="J3082" s="3" t="str">
        <f t="shared" si="198"/>
        <v/>
      </c>
      <c r="K3082" s="2"/>
      <c r="L3082" s="2"/>
      <c r="M3082" s="3" t="str">
        <f t="shared" si="199"/>
        <v/>
      </c>
    </row>
    <row r="3083" spans="3:13" x14ac:dyDescent="0.2">
      <c r="C3083" s="2"/>
      <c r="D3083" s="2"/>
      <c r="E3083" s="3" t="str">
        <f t="shared" si="196"/>
        <v/>
      </c>
      <c r="F3083" s="2"/>
      <c r="G3083" s="2"/>
      <c r="H3083" s="3" t="str">
        <f t="shared" si="197"/>
        <v/>
      </c>
      <c r="I3083" s="2"/>
      <c r="J3083" s="3" t="str">
        <f t="shared" si="198"/>
        <v/>
      </c>
      <c r="K3083" s="2"/>
      <c r="L3083" s="2"/>
      <c r="M3083" s="3" t="str">
        <f t="shared" si="199"/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ref="E3133:E3196" si="200">IF(C3133=0,"",(D3133/C3133-1))</f>
        <v/>
      </c>
      <c r="F3133" s="2"/>
      <c r="G3133" s="2"/>
      <c r="H3133" s="3" t="str">
        <f t="shared" ref="H3133:H3196" si="201">IF(F3133=0,"",(G3133/F3133-1))</f>
        <v/>
      </c>
      <c r="I3133" s="2"/>
      <c r="J3133" s="3" t="str">
        <f t="shared" ref="J3133:J3196" si="202">IF(I3133=0,"",(G3133/I3133-1))</f>
        <v/>
      </c>
      <c r="K3133" s="2"/>
      <c r="L3133" s="2"/>
      <c r="M3133" s="3" t="str">
        <f t="shared" ref="M3133:M3196" si="203">IF(K3133=0,"",(L3133/K3133-1))</f>
        <v/>
      </c>
    </row>
    <row r="3134" spans="3:13" x14ac:dyDescent="0.2">
      <c r="C3134" s="2"/>
      <c r="D3134" s="2"/>
      <c r="E3134" s="3" t="str">
        <f t="shared" si="200"/>
        <v/>
      </c>
      <c r="F3134" s="2"/>
      <c r="G3134" s="2"/>
      <c r="H3134" s="3" t="str">
        <f t="shared" si="201"/>
        <v/>
      </c>
      <c r="I3134" s="2"/>
      <c r="J3134" s="3" t="str">
        <f t="shared" si="202"/>
        <v/>
      </c>
      <c r="K3134" s="2"/>
      <c r="L3134" s="2"/>
      <c r="M3134" s="3" t="str">
        <f t="shared" si="203"/>
        <v/>
      </c>
    </row>
    <row r="3135" spans="3:13" x14ac:dyDescent="0.2">
      <c r="C3135" s="2"/>
      <c r="D3135" s="2"/>
      <c r="E3135" s="3" t="str">
        <f t="shared" si="200"/>
        <v/>
      </c>
      <c r="F3135" s="2"/>
      <c r="G3135" s="2"/>
      <c r="H3135" s="3" t="str">
        <f t="shared" si="201"/>
        <v/>
      </c>
      <c r="I3135" s="2"/>
      <c r="J3135" s="3" t="str">
        <f t="shared" si="202"/>
        <v/>
      </c>
      <c r="K3135" s="2"/>
      <c r="L3135" s="2"/>
      <c r="M3135" s="3" t="str">
        <f t="shared" si="203"/>
        <v/>
      </c>
    </row>
    <row r="3136" spans="3:13" x14ac:dyDescent="0.2">
      <c r="C3136" s="2"/>
      <c r="D3136" s="2"/>
      <c r="E3136" s="3" t="str">
        <f t="shared" si="200"/>
        <v/>
      </c>
      <c r="F3136" s="2"/>
      <c r="G3136" s="2"/>
      <c r="H3136" s="3" t="str">
        <f t="shared" si="201"/>
        <v/>
      </c>
      <c r="I3136" s="2"/>
      <c r="J3136" s="3" t="str">
        <f t="shared" si="202"/>
        <v/>
      </c>
      <c r="K3136" s="2"/>
      <c r="L3136" s="2"/>
      <c r="M3136" s="3" t="str">
        <f t="shared" si="203"/>
        <v/>
      </c>
    </row>
    <row r="3137" spans="3:13" x14ac:dyDescent="0.2">
      <c r="C3137" s="2"/>
      <c r="D3137" s="2"/>
      <c r="E3137" s="3" t="str">
        <f t="shared" si="200"/>
        <v/>
      </c>
      <c r="F3137" s="2"/>
      <c r="G3137" s="2"/>
      <c r="H3137" s="3" t="str">
        <f t="shared" si="201"/>
        <v/>
      </c>
      <c r="I3137" s="2"/>
      <c r="J3137" s="3" t="str">
        <f t="shared" si="202"/>
        <v/>
      </c>
      <c r="K3137" s="2"/>
      <c r="L3137" s="2"/>
      <c r="M3137" s="3" t="str">
        <f t="shared" si="203"/>
        <v/>
      </c>
    </row>
    <row r="3138" spans="3:13" x14ac:dyDescent="0.2">
      <c r="C3138" s="2"/>
      <c r="D3138" s="2"/>
      <c r="E3138" s="3" t="str">
        <f t="shared" si="200"/>
        <v/>
      </c>
      <c r="F3138" s="2"/>
      <c r="G3138" s="2"/>
      <c r="H3138" s="3" t="str">
        <f t="shared" si="201"/>
        <v/>
      </c>
      <c r="I3138" s="2"/>
      <c r="J3138" s="3" t="str">
        <f t="shared" si="202"/>
        <v/>
      </c>
      <c r="K3138" s="2"/>
      <c r="L3138" s="2"/>
      <c r="M3138" s="3" t="str">
        <f t="shared" si="203"/>
        <v/>
      </c>
    </row>
    <row r="3139" spans="3:13" x14ac:dyDescent="0.2">
      <c r="C3139" s="2"/>
      <c r="D3139" s="2"/>
      <c r="E3139" s="3" t="str">
        <f t="shared" si="200"/>
        <v/>
      </c>
      <c r="F3139" s="2"/>
      <c r="G3139" s="2"/>
      <c r="H3139" s="3" t="str">
        <f t="shared" si="201"/>
        <v/>
      </c>
      <c r="I3139" s="2"/>
      <c r="J3139" s="3" t="str">
        <f t="shared" si="202"/>
        <v/>
      </c>
      <c r="K3139" s="2"/>
      <c r="L3139" s="2"/>
      <c r="M3139" s="3" t="str">
        <f t="shared" si="203"/>
        <v/>
      </c>
    </row>
    <row r="3140" spans="3:13" x14ac:dyDescent="0.2">
      <c r="C3140" s="2"/>
      <c r="D3140" s="2"/>
      <c r="E3140" s="3" t="str">
        <f t="shared" si="200"/>
        <v/>
      </c>
      <c r="F3140" s="2"/>
      <c r="G3140" s="2"/>
      <c r="H3140" s="3" t="str">
        <f t="shared" si="201"/>
        <v/>
      </c>
      <c r="I3140" s="2"/>
      <c r="J3140" s="3" t="str">
        <f t="shared" si="202"/>
        <v/>
      </c>
      <c r="K3140" s="2"/>
      <c r="L3140" s="2"/>
      <c r="M3140" s="3" t="str">
        <f t="shared" si="203"/>
        <v/>
      </c>
    </row>
    <row r="3141" spans="3:13" x14ac:dyDescent="0.2">
      <c r="C3141" s="2"/>
      <c r="D3141" s="2"/>
      <c r="E3141" s="3" t="str">
        <f t="shared" si="200"/>
        <v/>
      </c>
      <c r="F3141" s="2"/>
      <c r="G3141" s="2"/>
      <c r="H3141" s="3" t="str">
        <f t="shared" si="201"/>
        <v/>
      </c>
      <c r="I3141" s="2"/>
      <c r="J3141" s="3" t="str">
        <f t="shared" si="202"/>
        <v/>
      </c>
      <c r="K3141" s="2"/>
      <c r="L3141" s="2"/>
      <c r="M3141" s="3" t="str">
        <f t="shared" si="203"/>
        <v/>
      </c>
    </row>
    <row r="3142" spans="3:13" x14ac:dyDescent="0.2">
      <c r="C3142" s="2"/>
      <c r="D3142" s="2"/>
      <c r="E3142" s="3" t="str">
        <f t="shared" si="200"/>
        <v/>
      </c>
      <c r="F3142" s="2"/>
      <c r="G3142" s="2"/>
      <c r="H3142" s="3" t="str">
        <f t="shared" si="201"/>
        <v/>
      </c>
      <c r="I3142" s="2"/>
      <c r="J3142" s="3" t="str">
        <f t="shared" si="202"/>
        <v/>
      </c>
      <c r="K3142" s="2"/>
      <c r="L3142" s="2"/>
      <c r="M3142" s="3" t="str">
        <f t="shared" si="203"/>
        <v/>
      </c>
    </row>
    <row r="3143" spans="3:13" x14ac:dyDescent="0.2">
      <c r="C3143" s="2"/>
      <c r="D3143" s="2"/>
      <c r="E3143" s="3" t="str">
        <f t="shared" si="200"/>
        <v/>
      </c>
      <c r="F3143" s="2"/>
      <c r="G3143" s="2"/>
      <c r="H3143" s="3" t="str">
        <f t="shared" si="201"/>
        <v/>
      </c>
      <c r="I3143" s="2"/>
      <c r="J3143" s="3" t="str">
        <f t="shared" si="202"/>
        <v/>
      </c>
      <c r="K3143" s="2"/>
      <c r="L3143" s="2"/>
      <c r="M3143" s="3" t="str">
        <f t="shared" si="203"/>
        <v/>
      </c>
    </row>
    <row r="3144" spans="3:13" x14ac:dyDescent="0.2">
      <c r="C3144" s="2"/>
      <c r="D3144" s="2"/>
      <c r="E3144" s="3" t="str">
        <f t="shared" si="200"/>
        <v/>
      </c>
      <c r="F3144" s="2"/>
      <c r="G3144" s="2"/>
      <c r="H3144" s="3" t="str">
        <f t="shared" si="201"/>
        <v/>
      </c>
      <c r="I3144" s="2"/>
      <c r="J3144" s="3" t="str">
        <f t="shared" si="202"/>
        <v/>
      </c>
      <c r="K3144" s="2"/>
      <c r="L3144" s="2"/>
      <c r="M3144" s="3" t="str">
        <f t="shared" si="203"/>
        <v/>
      </c>
    </row>
    <row r="3145" spans="3:13" x14ac:dyDescent="0.2">
      <c r="C3145" s="2"/>
      <c r="D3145" s="2"/>
      <c r="E3145" s="3" t="str">
        <f t="shared" si="200"/>
        <v/>
      </c>
      <c r="F3145" s="2"/>
      <c r="G3145" s="2"/>
      <c r="H3145" s="3" t="str">
        <f t="shared" si="201"/>
        <v/>
      </c>
      <c r="I3145" s="2"/>
      <c r="J3145" s="3" t="str">
        <f t="shared" si="202"/>
        <v/>
      </c>
      <c r="K3145" s="2"/>
      <c r="L3145" s="2"/>
      <c r="M3145" s="3" t="str">
        <f t="shared" si="203"/>
        <v/>
      </c>
    </row>
    <row r="3146" spans="3:13" x14ac:dyDescent="0.2">
      <c r="C3146" s="2"/>
      <c r="D3146" s="2"/>
      <c r="E3146" s="3" t="str">
        <f t="shared" si="200"/>
        <v/>
      </c>
      <c r="F3146" s="2"/>
      <c r="G3146" s="2"/>
      <c r="H3146" s="3" t="str">
        <f t="shared" si="201"/>
        <v/>
      </c>
      <c r="I3146" s="2"/>
      <c r="J3146" s="3" t="str">
        <f t="shared" si="202"/>
        <v/>
      </c>
      <c r="K3146" s="2"/>
      <c r="L3146" s="2"/>
      <c r="M3146" s="3" t="str">
        <f t="shared" si="203"/>
        <v/>
      </c>
    </row>
    <row r="3147" spans="3:13" x14ac:dyDescent="0.2">
      <c r="C3147" s="2"/>
      <c r="D3147" s="2"/>
      <c r="E3147" s="3" t="str">
        <f t="shared" si="200"/>
        <v/>
      </c>
      <c r="F3147" s="2"/>
      <c r="G3147" s="2"/>
      <c r="H3147" s="3" t="str">
        <f t="shared" si="201"/>
        <v/>
      </c>
      <c r="I3147" s="2"/>
      <c r="J3147" s="3" t="str">
        <f t="shared" si="202"/>
        <v/>
      </c>
      <c r="K3147" s="2"/>
      <c r="L3147" s="2"/>
      <c r="M3147" s="3" t="str">
        <f t="shared" si="203"/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ref="E3197:E3260" si="204">IF(C3197=0,"",(D3197/C3197-1))</f>
        <v/>
      </c>
      <c r="F3197" s="2"/>
      <c r="G3197" s="2"/>
      <c r="H3197" s="3" t="str">
        <f t="shared" ref="H3197:H3260" si="205">IF(F3197=0,"",(G3197/F3197-1))</f>
        <v/>
      </c>
      <c r="I3197" s="2"/>
      <c r="J3197" s="3" t="str">
        <f t="shared" ref="J3197:J3260" si="206">IF(I3197=0,"",(G3197/I3197-1))</f>
        <v/>
      </c>
      <c r="K3197" s="2"/>
      <c r="L3197" s="2"/>
      <c r="M3197" s="3" t="str">
        <f t="shared" ref="M3197:M3260" si="207">IF(K3197=0,"",(L3197/K3197-1))</f>
        <v/>
      </c>
    </row>
    <row r="3198" spans="3:13" x14ac:dyDescent="0.2">
      <c r="C3198" s="2"/>
      <c r="D3198" s="2"/>
      <c r="E3198" s="3" t="str">
        <f t="shared" si="204"/>
        <v/>
      </c>
      <c r="F3198" s="2"/>
      <c r="G3198" s="2"/>
      <c r="H3198" s="3" t="str">
        <f t="shared" si="205"/>
        <v/>
      </c>
      <c r="I3198" s="2"/>
      <c r="J3198" s="3" t="str">
        <f t="shared" si="206"/>
        <v/>
      </c>
      <c r="K3198" s="2"/>
      <c r="L3198" s="2"/>
      <c r="M3198" s="3" t="str">
        <f t="shared" si="207"/>
        <v/>
      </c>
    </row>
    <row r="3199" spans="3:13" x14ac:dyDescent="0.2">
      <c r="C3199" s="2"/>
      <c r="D3199" s="2"/>
      <c r="E3199" s="3" t="str">
        <f t="shared" si="204"/>
        <v/>
      </c>
      <c r="F3199" s="2"/>
      <c r="G3199" s="2"/>
      <c r="H3199" s="3" t="str">
        <f t="shared" si="205"/>
        <v/>
      </c>
      <c r="I3199" s="2"/>
      <c r="J3199" s="3" t="str">
        <f t="shared" si="206"/>
        <v/>
      </c>
      <c r="K3199" s="2"/>
      <c r="L3199" s="2"/>
      <c r="M3199" s="3" t="str">
        <f t="shared" si="207"/>
        <v/>
      </c>
    </row>
    <row r="3200" spans="3:13" x14ac:dyDescent="0.2">
      <c r="C3200" s="2"/>
      <c r="D3200" s="2"/>
      <c r="E3200" s="3" t="str">
        <f t="shared" si="204"/>
        <v/>
      </c>
      <c r="F3200" s="2"/>
      <c r="G3200" s="2"/>
      <c r="H3200" s="3" t="str">
        <f t="shared" si="205"/>
        <v/>
      </c>
      <c r="I3200" s="2"/>
      <c r="J3200" s="3" t="str">
        <f t="shared" si="206"/>
        <v/>
      </c>
      <c r="K3200" s="2"/>
      <c r="L3200" s="2"/>
      <c r="M3200" s="3" t="str">
        <f t="shared" si="207"/>
        <v/>
      </c>
    </row>
    <row r="3201" spans="3:13" x14ac:dyDescent="0.2">
      <c r="C3201" s="2"/>
      <c r="D3201" s="2"/>
      <c r="E3201" s="3" t="str">
        <f t="shared" si="204"/>
        <v/>
      </c>
      <c r="F3201" s="2"/>
      <c r="G3201" s="2"/>
      <c r="H3201" s="3" t="str">
        <f t="shared" si="205"/>
        <v/>
      </c>
      <c r="I3201" s="2"/>
      <c r="J3201" s="3" t="str">
        <f t="shared" si="206"/>
        <v/>
      </c>
      <c r="K3201" s="2"/>
      <c r="L3201" s="2"/>
      <c r="M3201" s="3" t="str">
        <f t="shared" si="207"/>
        <v/>
      </c>
    </row>
    <row r="3202" spans="3:13" x14ac:dyDescent="0.2">
      <c r="C3202" s="2"/>
      <c r="D3202" s="2"/>
      <c r="E3202" s="3" t="str">
        <f t="shared" si="204"/>
        <v/>
      </c>
      <c r="F3202" s="2"/>
      <c r="G3202" s="2"/>
      <c r="H3202" s="3" t="str">
        <f t="shared" si="205"/>
        <v/>
      </c>
      <c r="I3202" s="2"/>
      <c r="J3202" s="3" t="str">
        <f t="shared" si="206"/>
        <v/>
      </c>
      <c r="K3202" s="2"/>
      <c r="L3202" s="2"/>
      <c r="M3202" s="3" t="str">
        <f t="shared" si="207"/>
        <v/>
      </c>
    </row>
    <row r="3203" spans="3:13" x14ac:dyDescent="0.2">
      <c r="C3203" s="2"/>
      <c r="D3203" s="2"/>
      <c r="E3203" s="3" t="str">
        <f t="shared" si="204"/>
        <v/>
      </c>
      <c r="F3203" s="2"/>
      <c r="G3203" s="2"/>
      <c r="H3203" s="3" t="str">
        <f t="shared" si="205"/>
        <v/>
      </c>
      <c r="I3203" s="2"/>
      <c r="J3203" s="3" t="str">
        <f t="shared" si="206"/>
        <v/>
      </c>
      <c r="K3203" s="2"/>
      <c r="L3203" s="2"/>
      <c r="M3203" s="3" t="str">
        <f t="shared" si="207"/>
        <v/>
      </c>
    </row>
    <row r="3204" spans="3:13" x14ac:dyDescent="0.2">
      <c r="C3204" s="2"/>
      <c r="D3204" s="2"/>
      <c r="E3204" s="3" t="str">
        <f t="shared" si="204"/>
        <v/>
      </c>
      <c r="F3204" s="2"/>
      <c r="G3204" s="2"/>
      <c r="H3204" s="3" t="str">
        <f t="shared" si="205"/>
        <v/>
      </c>
      <c r="I3204" s="2"/>
      <c r="J3204" s="3" t="str">
        <f t="shared" si="206"/>
        <v/>
      </c>
      <c r="K3204" s="2"/>
      <c r="L3204" s="2"/>
      <c r="M3204" s="3" t="str">
        <f t="shared" si="207"/>
        <v/>
      </c>
    </row>
    <row r="3205" spans="3:13" x14ac:dyDescent="0.2">
      <c r="C3205" s="2"/>
      <c r="D3205" s="2"/>
      <c r="E3205" s="3" t="str">
        <f t="shared" si="204"/>
        <v/>
      </c>
      <c r="F3205" s="2"/>
      <c r="G3205" s="2"/>
      <c r="H3205" s="3" t="str">
        <f t="shared" si="205"/>
        <v/>
      </c>
      <c r="I3205" s="2"/>
      <c r="J3205" s="3" t="str">
        <f t="shared" si="206"/>
        <v/>
      </c>
      <c r="K3205" s="2"/>
      <c r="L3205" s="2"/>
      <c r="M3205" s="3" t="str">
        <f t="shared" si="207"/>
        <v/>
      </c>
    </row>
    <row r="3206" spans="3:13" x14ac:dyDescent="0.2">
      <c r="C3206" s="2"/>
      <c r="D3206" s="2"/>
      <c r="E3206" s="3" t="str">
        <f t="shared" si="204"/>
        <v/>
      </c>
      <c r="F3206" s="2"/>
      <c r="G3206" s="2"/>
      <c r="H3206" s="3" t="str">
        <f t="shared" si="205"/>
        <v/>
      </c>
      <c r="I3206" s="2"/>
      <c r="J3206" s="3" t="str">
        <f t="shared" si="206"/>
        <v/>
      </c>
      <c r="K3206" s="2"/>
      <c r="L3206" s="2"/>
      <c r="M3206" s="3" t="str">
        <f t="shared" si="207"/>
        <v/>
      </c>
    </row>
    <row r="3207" spans="3:13" x14ac:dyDescent="0.2">
      <c r="C3207" s="2"/>
      <c r="D3207" s="2"/>
      <c r="E3207" s="3" t="str">
        <f t="shared" si="204"/>
        <v/>
      </c>
      <c r="F3207" s="2"/>
      <c r="G3207" s="2"/>
      <c r="H3207" s="3" t="str">
        <f t="shared" si="205"/>
        <v/>
      </c>
      <c r="I3207" s="2"/>
      <c r="J3207" s="3" t="str">
        <f t="shared" si="206"/>
        <v/>
      </c>
      <c r="K3207" s="2"/>
      <c r="L3207" s="2"/>
      <c r="M3207" s="3" t="str">
        <f t="shared" si="207"/>
        <v/>
      </c>
    </row>
    <row r="3208" spans="3:13" x14ac:dyDescent="0.2">
      <c r="C3208" s="2"/>
      <c r="D3208" s="2"/>
      <c r="E3208" s="3" t="str">
        <f t="shared" si="204"/>
        <v/>
      </c>
      <c r="F3208" s="2"/>
      <c r="G3208" s="2"/>
      <c r="H3208" s="3" t="str">
        <f t="shared" si="205"/>
        <v/>
      </c>
      <c r="I3208" s="2"/>
      <c r="J3208" s="3" t="str">
        <f t="shared" si="206"/>
        <v/>
      </c>
      <c r="K3208" s="2"/>
      <c r="L3208" s="2"/>
      <c r="M3208" s="3" t="str">
        <f t="shared" si="207"/>
        <v/>
      </c>
    </row>
    <row r="3209" spans="3:13" x14ac:dyDescent="0.2">
      <c r="C3209" s="2"/>
      <c r="D3209" s="2"/>
      <c r="E3209" s="3" t="str">
        <f t="shared" si="204"/>
        <v/>
      </c>
      <c r="F3209" s="2"/>
      <c r="G3209" s="2"/>
      <c r="H3209" s="3" t="str">
        <f t="shared" si="205"/>
        <v/>
      </c>
      <c r="I3209" s="2"/>
      <c r="J3209" s="3" t="str">
        <f t="shared" si="206"/>
        <v/>
      </c>
      <c r="K3209" s="2"/>
      <c r="L3209" s="2"/>
      <c r="M3209" s="3" t="str">
        <f t="shared" si="207"/>
        <v/>
      </c>
    </row>
    <row r="3210" spans="3:13" x14ac:dyDescent="0.2">
      <c r="C3210" s="2"/>
      <c r="D3210" s="2"/>
      <c r="E3210" s="3" t="str">
        <f t="shared" si="204"/>
        <v/>
      </c>
      <c r="F3210" s="2"/>
      <c r="G3210" s="2"/>
      <c r="H3210" s="3" t="str">
        <f t="shared" si="205"/>
        <v/>
      </c>
      <c r="I3210" s="2"/>
      <c r="J3210" s="3" t="str">
        <f t="shared" si="206"/>
        <v/>
      </c>
      <c r="K3210" s="2"/>
      <c r="L3210" s="2"/>
      <c r="M3210" s="3" t="str">
        <f t="shared" si="207"/>
        <v/>
      </c>
    </row>
    <row r="3211" spans="3:13" x14ac:dyDescent="0.2">
      <c r="C3211" s="2"/>
      <c r="D3211" s="2"/>
      <c r="E3211" s="3" t="str">
        <f t="shared" si="204"/>
        <v/>
      </c>
      <c r="F3211" s="2"/>
      <c r="G3211" s="2"/>
      <c r="H3211" s="3" t="str">
        <f t="shared" si="205"/>
        <v/>
      </c>
      <c r="I3211" s="2"/>
      <c r="J3211" s="3" t="str">
        <f t="shared" si="206"/>
        <v/>
      </c>
      <c r="K3211" s="2"/>
      <c r="L3211" s="2"/>
      <c r="M3211" s="3" t="str">
        <f t="shared" si="207"/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ref="E3261:E3324" si="208">IF(C3261=0,"",(D3261/C3261-1))</f>
        <v/>
      </c>
      <c r="F3261" s="2"/>
      <c r="G3261" s="2"/>
      <c r="H3261" s="3" t="str">
        <f t="shared" ref="H3261:H3324" si="209">IF(F3261=0,"",(G3261/F3261-1))</f>
        <v/>
      </c>
      <c r="I3261" s="2"/>
      <c r="J3261" s="3" t="str">
        <f t="shared" ref="J3261:J3324" si="210">IF(I3261=0,"",(G3261/I3261-1))</f>
        <v/>
      </c>
      <c r="K3261" s="2"/>
      <c r="L3261" s="2"/>
      <c r="M3261" s="3" t="str">
        <f t="shared" ref="M3261:M3324" si="211">IF(K3261=0,"",(L3261/K3261-1))</f>
        <v/>
      </c>
    </row>
    <row r="3262" spans="3:13" x14ac:dyDescent="0.2">
      <c r="C3262" s="2"/>
      <c r="D3262" s="2"/>
      <c r="E3262" s="3" t="str">
        <f t="shared" si="208"/>
        <v/>
      </c>
      <c r="F3262" s="2"/>
      <c r="G3262" s="2"/>
      <c r="H3262" s="3" t="str">
        <f t="shared" si="209"/>
        <v/>
      </c>
      <c r="I3262" s="2"/>
      <c r="J3262" s="3" t="str">
        <f t="shared" si="210"/>
        <v/>
      </c>
      <c r="K3262" s="2"/>
      <c r="L3262" s="2"/>
      <c r="M3262" s="3" t="str">
        <f t="shared" si="211"/>
        <v/>
      </c>
    </row>
    <row r="3263" spans="3:13" x14ac:dyDescent="0.2">
      <c r="C3263" s="2"/>
      <c r="D3263" s="2"/>
      <c r="E3263" s="3" t="str">
        <f t="shared" si="208"/>
        <v/>
      </c>
      <c r="F3263" s="2"/>
      <c r="G3263" s="2"/>
      <c r="H3263" s="3" t="str">
        <f t="shared" si="209"/>
        <v/>
      </c>
      <c r="I3263" s="2"/>
      <c r="J3263" s="3" t="str">
        <f t="shared" si="210"/>
        <v/>
      </c>
      <c r="K3263" s="2"/>
      <c r="L3263" s="2"/>
      <c r="M3263" s="3" t="str">
        <f t="shared" si="211"/>
        <v/>
      </c>
    </row>
    <row r="3264" spans="3:13" x14ac:dyDescent="0.2">
      <c r="C3264" s="2"/>
      <c r="D3264" s="2"/>
      <c r="E3264" s="3" t="str">
        <f t="shared" si="208"/>
        <v/>
      </c>
      <c r="F3264" s="2"/>
      <c r="G3264" s="2"/>
      <c r="H3264" s="3" t="str">
        <f t="shared" si="209"/>
        <v/>
      </c>
      <c r="I3264" s="2"/>
      <c r="J3264" s="3" t="str">
        <f t="shared" si="210"/>
        <v/>
      </c>
      <c r="K3264" s="2"/>
      <c r="L3264" s="2"/>
      <c r="M3264" s="3" t="str">
        <f t="shared" si="211"/>
        <v/>
      </c>
    </row>
    <row r="3265" spans="3:13" x14ac:dyDescent="0.2">
      <c r="C3265" s="2"/>
      <c r="D3265" s="2"/>
      <c r="E3265" s="3" t="str">
        <f t="shared" si="208"/>
        <v/>
      </c>
      <c r="F3265" s="2"/>
      <c r="G3265" s="2"/>
      <c r="H3265" s="3" t="str">
        <f t="shared" si="209"/>
        <v/>
      </c>
      <c r="I3265" s="2"/>
      <c r="J3265" s="3" t="str">
        <f t="shared" si="210"/>
        <v/>
      </c>
      <c r="K3265" s="2"/>
      <c r="L3265" s="2"/>
      <c r="M3265" s="3" t="str">
        <f t="shared" si="211"/>
        <v/>
      </c>
    </row>
    <row r="3266" spans="3:13" x14ac:dyDescent="0.2">
      <c r="C3266" s="2"/>
      <c r="D3266" s="2"/>
      <c r="E3266" s="3" t="str">
        <f t="shared" si="208"/>
        <v/>
      </c>
      <c r="F3266" s="2"/>
      <c r="G3266" s="2"/>
      <c r="H3266" s="3" t="str">
        <f t="shared" si="209"/>
        <v/>
      </c>
      <c r="I3266" s="2"/>
      <c r="J3266" s="3" t="str">
        <f t="shared" si="210"/>
        <v/>
      </c>
      <c r="K3266" s="2"/>
      <c r="L3266" s="2"/>
      <c r="M3266" s="3" t="str">
        <f t="shared" si="211"/>
        <v/>
      </c>
    </row>
    <row r="3267" spans="3:13" x14ac:dyDescent="0.2">
      <c r="C3267" s="2"/>
      <c r="D3267" s="2"/>
      <c r="E3267" s="3" t="str">
        <f t="shared" si="208"/>
        <v/>
      </c>
      <c r="F3267" s="2"/>
      <c r="G3267" s="2"/>
      <c r="H3267" s="3" t="str">
        <f t="shared" si="209"/>
        <v/>
      </c>
      <c r="I3267" s="2"/>
      <c r="J3267" s="3" t="str">
        <f t="shared" si="210"/>
        <v/>
      </c>
      <c r="K3267" s="2"/>
      <c r="L3267" s="2"/>
      <c r="M3267" s="3" t="str">
        <f t="shared" si="211"/>
        <v/>
      </c>
    </row>
    <row r="3268" spans="3:13" x14ac:dyDescent="0.2">
      <c r="C3268" s="2"/>
      <c r="D3268" s="2"/>
      <c r="E3268" s="3" t="str">
        <f t="shared" si="208"/>
        <v/>
      </c>
      <c r="F3268" s="2"/>
      <c r="G3268" s="2"/>
      <c r="H3268" s="3" t="str">
        <f t="shared" si="209"/>
        <v/>
      </c>
      <c r="I3268" s="2"/>
      <c r="J3268" s="3" t="str">
        <f t="shared" si="210"/>
        <v/>
      </c>
      <c r="K3268" s="2"/>
      <c r="L3268" s="2"/>
      <c r="M3268" s="3" t="str">
        <f t="shared" si="211"/>
        <v/>
      </c>
    </row>
    <row r="3269" spans="3:13" x14ac:dyDescent="0.2">
      <c r="C3269" s="2"/>
      <c r="D3269" s="2"/>
      <c r="E3269" s="3" t="str">
        <f t="shared" si="208"/>
        <v/>
      </c>
      <c r="F3269" s="2"/>
      <c r="G3269" s="2"/>
      <c r="H3269" s="3" t="str">
        <f t="shared" si="209"/>
        <v/>
      </c>
      <c r="I3269" s="2"/>
      <c r="J3269" s="3" t="str">
        <f t="shared" si="210"/>
        <v/>
      </c>
      <c r="K3269" s="2"/>
      <c r="L3269" s="2"/>
      <c r="M3269" s="3" t="str">
        <f t="shared" si="211"/>
        <v/>
      </c>
    </row>
    <row r="3270" spans="3:13" x14ac:dyDescent="0.2">
      <c r="C3270" s="2"/>
      <c r="D3270" s="2"/>
      <c r="E3270" s="3" t="str">
        <f t="shared" si="208"/>
        <v/>
      </c>
      <c r="F3270" s="2"/>
      <c r="G3270" s="2"/>
      <c r="H3270" s="3" t="str">
        <f t="shared" si="209"/>
        <v/>
      </c>
      <c r="I3270" s="2"/>
      <c r="J3270" s="3" t="str">
        <f t="shared" si="210"/>
        <v/>
      </c>
      <c r="K3270" s="2"/>
      <c r="L3270" s="2"/>
      <c r="M3270" s="3" t="str">
        <f t="shared" si="211"/>
        <v/>
      </c>
    </row>
    <row r="3271" spans="3:13" x14ac:dyDescent="0.2">
      <c r="C3271" s="2"/>
      <c r="D3271" s="2"/>
      <c r="E3271" s="3" t="str">
        <f t="shared" si="208"/>
        <v/>
      </c>
      <c r="F3271" s="2"/>
      <c r="G3271" s="2"/>
      <c r="H3271" s="3" t="str">
        <f t="shared" si="209"/>
        <v/>
      </c>
      <c r="I3271" s="2"/>
      <c r="J3271" s="3" t="str">
        <f t="shared" si="210"/>
        <v/>
      </c>
      <c r="K3271" s="2"/>
      <c r="L3271" s="2"/>
      <c r="M3271" s="3" t="str">
        <f t="shared" si="211"/>
        <v/>
      </c>
    </row>
    <row r="3272" spans="3:13" x14ac:dyDescent="0.2">
      <c r="C3272" s="2"/>
      <c r="D3272" s="2"/>
      <c r="E3272" s="3" t="str">
        <f t="shared" si="208"/>
        <v/>
      </c>
      <c r="F3272" s="2"/>
      <c r="G3272" s="2"/>
      <c r="H3272" s="3" t="str">
        <f t="shared" si="209"/>
        <v/>
      </c>
      <c r="I3272" s="2"/>
      <c r="J3272" s="3" t="str">
        <f t="shared" si="210"/>
        <v/>
      </c>
      <c r="K3272" s="2"/>
      <c r="L3272" s="2"/>
      <c r="M3272" s="3" t="str">
        <f t="shared" si="211"/>
        <v/>
      </c>
    </row>
    <row r="3273" spans="3:13" x14ac:dyDescent="0.2">
      <c r="C3273" s="2"/>
      <c r="D3273" s="2"/>
      <c r="E3273" s="3" t="str">
        <f t="shared" si="208"/>
        <v/>
      </c>
      <c r="F3273" s="2"/>
      <c r="G3273" s="2"/>
      <c r="H3273" s="3" t="str">
        <f t="shared" si="209"/>
        <v/>
      </c>
      <c r="I3273" s="2"/>
      <c r="J3273" s="3" t="str">
        <f t="shared" si="210"/>
        <v/>
      </c>
      <c r="K3273" s="2"/>
      <c r="L3273" s="2"/>
      <c r="M3273" s="3" t="str">
        <f t="shared" si="211"/>
        <v/>
      </c>
    </row>
    <row r="3274" spans="3:13" x14ac:dyDescent="0.2">
      <c r="C3274" s="2"/>
      <c r="D3274" s="2"/>
      <c r="E3274" s="3" t="str">
        <f t="shared" si="208"/>
        <v/>
      </c>
      <c r="F3274" s="2"/>
      <c r="G3274" s="2"/>
      <c r="H3274" s="3" t="str">
        <f t="shared" si="209"/>
        <v/>
      </c>
      <c r="I3274" s="2"/>
      <c r="J3274" s="3" t="str">
        <f t="shared" si="210"/>
        <v/>
      </c>
      <c r="K3274" s="2"/>
      <c r="L3274" s="2"/>
      <c r="M3274" s="3" t="str">
        <f t="shared" si="211"/>
        <v/>
      </c>
    </row>
    <row r="3275" spans="3:13" x14ac:dyDescent="0.2">
      <c r="C3275" s="2"/>
      <c r="D3275" s="2"/>
      <c r="E3275" s="3" t="str">
        <f t="shared" si="208"/>
        <v/>
      </c>
      <c r="F3275" s="2"/>
      <c r="G3275" s="2"/>
      <c r="H3275" s="3" t="str">
        <f t="shared" si="209"/>
        <v/>
      </c>
      <c r="I3275" s="2"/>
      <c r="J3275" s="3" t="str">
        <f t="shared" si="210"/>
        <v/>
      </c>
      <c r="K3275" s="2"/>
      <c r="L3275" s="2"/>
      <c r="M3275" s="3" t="str">
        <f t="shared" si="211"/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ref="E3325:E3388" si="212">IF(C3325=0,"",(D3325/C3325-1))</f>
        <v/>
      </c>
      <c r="F3325" s="2"/>
      <c r="G3325" s="2"/>
      <c r="H3325" s="3" t="str">
        <f t="shared" ref="H3325:H3388" si="213">IF(F3325=0,"",(G3325/F3325-1))</f>
        <v/>
      </c>
      <c r="I3325" s="2"/>
      <c r="J3325" s="3" t="str">
        <f t="shared" ref="J3325:J3388" si="214">IF(I3325=0,"",(G3325/I3325-1))</f>
        <v/>
      </c>
      <c r="K3325" s="2"/>
      <c r="L3325" s="2"/>
      <c r="M3325" s="3" t="str">
        <f t="shared" ref="M3325:M3388" si="215">IF(K3325=0,"",(L3325/K3325-1))</f>
        <v/>
      </c>
    </row>
    <row r="3326" spans="3:13" x14ac:dyDescent="0.2">
      <c r="C3326" s="2"/>
      <c r="D3326" s="2"/>
      <c r="E3326" s="3" t="str">
        <f t="shared" si="212"/>
        <v/>
      </c>
      <c r="F3326" s="2"/>
      <c r="G3326" s="2"/>
      <c r="H3326" s="3" t="str">
        <f t="shared" si="213"/>
        <v/>
      </c>
      <c r="I3326" s="2"/>
      <c r="J3326" s="3" t="str">
        <f t="shared" si="214"/>
        <v/>
      </c>
      <c r="K3326" s="2"/>
      <c r="L3326" s="2"/>
      <c r="M3326" s="3" t="str">
        <f t="shared" si="215"/>
        <v/>
      </c>
    </row>
    <row r="3327" spans="3:13" x14ac:dyDescent="0.2">
      <c r="C3327" s="2"/>
      <c r="D3327" s="2"/>
      <c r="E3327" s="3" t="str">
        <f t="shared" si="212"/>
        <v/>
      </c>
      <c r="F3327" s="2"/>
      <c r="G3327" s="2"/>
      <c r="H3327" s="3" t="str">
        <f t="shared" si="213"/>
        <v/>
      </c>
      <c r="I3327" s="2"/>
      <c r="J3327" s="3" t="str">
        <f t="shared" si="214"/>
        <v/>
      </c>
      <c r="K3327" s="2"/>
      <c r="L3327" s="2"/>
      <c r="M3327" s="3" t="str">
        <f t="shared" si="215"/>
        <v/>
      </c>
    </row>
    <row r="3328" spans="3:13" x14ac:dyDescent="0.2">
      <c r="C3328" s="2"/>
      <c r="D3328" s="2"/>
      <c r="E3328" s="3" t="str">
        <f t="shared" si="212"/>
        <v/>
      </c>
      <c r="F3328" s="2"/>
      <c r="G3328" s="2"/>
      <c r="H3328" s="3" t="str">
        <f t="shared" si="213"/>
        <v/>
      </c>
      <c r="I3328" s="2"/>
      <c r="J3328" s="3" t="str">
        <f t="shared" si="214"/>
        <v/>
      </c>
      <c r="K3328" s="2"/>
      <c r="L3328" s="2"/>
      <c r="M3328" s="3" t="str">
        <f t="shared" si="215"/>
        <v/>
      </c>
    </row>
    <row r="3329" spans="3:13" x14ac:dyDescent="0.2">
      <c r="C3329" s="2"/>
      <c r="D3329" s="2"/>
      <c r="E3329" s="3" t="str">
        <f t="shared" si="212"/>
        <v/>
      </c>
      <c r="F3329" s="2"/>
      <c r="G3329" s="2"/>
      <c r="H3329" s="3" t="str">
        <f t="shared" si="213"/>
        <v/>
      </c>
      <c r="I3329" s="2"/>
      <c r="J3329" s="3" t="str">
        <f t="shared" si="214"/>
        <v/>
      </c>
      <c r="K3329" s="2"/>
      <c r="L3329" s="2"/>
      <c r="M3329" s="3" t="str">
        <f t="shared" si="215"/>
        <v/>
      </c>
    </row>
    <row r="3330" spans="3:13" x14ac:dyDescent="0.2">
      <c r="C3330" s="2"/>
      <c r="D3330" s="2"/>
      <c r="E3330" s="3" t="str">
        <f t="shared" si="212"/>
        <v/>
      </c>
      <c r="F3330" s="2"/>
      <c r="G3330" s="2"/>
      <c r="H3330" s="3" t="str">
        <f t="shared" si="213"/>
        <v/>
      </c>
      <c r="I3330" s="2"/>
      <c r="J3330" s="3" t="str">
        <f t="shared" si="214"/>
        <v/>
      </c>
      <c r="K3330" s="2"/>
      <c r="L3330" s="2"/>
      <c r="M3330" s="3" t="str">
        <f t="shared" si="215"/>
        <v/>
      </c>
    </row>
    <row r="3331" spans="3:13" x14ac:dyDescent="0.2">
      <c r="C3331" s="2"/>
      <c r="D3331" s="2"/>
      <c r="E3331" s="3" t="str">
        <f t="shared" si="212"/>
        <v/>
      </c>
      <c r="F3331" s="2"/>
      <c r="G3331" s="2"/>
      <c r="H3331" s="3" t="str">
        <f t="shared" si="213"/>
        <v/>
      </c>
      <c r="I3331" s="2"/>
      <c r="J3331" s="3" t="str">
        <f t="shared" si="214"/>
        <v/>
      </c>
      <c r="K3331" s="2"/>
      <c r="L3331" s="2"/>
      <c r="M3331" s="3" t="str">
        <f t="shared" si="215"/>
        <v/>
      </c>
    </row>
    <row r="3332" spans="3:13" x14ac:dyDescent="0.2">
      <c r="C3332" s="2"/>
      <c r="D3332" s="2"/>
      <c r="E3332" s="3" t="str">
        <f t="shared" si="212"/>
        <v/>
      </c>
      <c r="F3332" s="2"/>
      <c r="G3332" s="2"/>
      <c r="H3332" s="3" t="str">
        <f t="shared" si="213"/>
        <v/>
      </c>
      <c r="I3332" s="2"/>
      <c r="J3332" s="3" t="str">
        <f t="shared" si="214"/>
        <v/>
      </c>
      <c r="K3332" s="2"/>
      <c r="L3332" s="2"/>
      <c r="M3332" s="3" t="str">
        <f t="shared" si="215"/>
        <v/>
      </c>
    </row>
    <row r="3333" spans="3:13" x14ac:dyDescent="0.2">
      <c r="C3333" s="2"/>
      <c r="D3333" s="2"/>
      <c r="E3333" s="3" t="str">
        <f t="shared" si="212"/>
        <v/>
      </c>
      <c r="F3333" s="2"/>
      <c r="G3333" s="2"/>
      <c r="H3333" s="3" t="str">
        <f t="shared" si="213"/>
        <v/>
      </c>
      <c r="I3333" s="2"/>
      <c r="J3333" s="3" t="str">
        <f t="shared" si="214"/>
        <v/>
      </c>
      <c r="K3333" s="2"/>
      <c r="L3333" s="2"/>
      <c r="M3333" s="3" t="str">
        <f t="shared" si="215"/>
        <v/>
      </c>
    </row>
    <row r="3334" spans="3:13" x14ac:dyDescent="0.2">
      <c r="C3334" s="2"/>
      <c r="D3334" s="2"/>
      <c r="E3334" s="3" t="str">
        <f t="shared" si="212"/>
        <v/>
      </c>
      <c r="F3334" s="2"/>
      <c r="G3334" s="2"/>
      <c r="H3334" s="3" t="str">
        <f t="shared" si="213"/>
        <v/>
      </c>
      <c r="I3334" s="2"/>
      <c r="J3334" s="3" t="str">
        <f t="shared" si="214"/>
        <v/>
      </c>
      <c r="K3334" s="2"/>
      <c r="L3334" s="2"/>
      <c r="M3334" s="3" t="str">
        <f t="shared" si="215"/>
        <v/>
      </c>
    </row>
    <row r="3335" spans="3:13" x14ac:dyDescent="0.2">
      <c r="C3335" s="2"/>
      <c r="D3335" s="2"/>
      <c r="E3335" s="3" t="str">
        <f t="shared" si="212"/>
        <v/>
      </c>
      <c r="F3335" s="2"/>
      <c r="G3335" s="2"/>
      <c r="H3335" s="3" t="str">
        <f t="shared" si="213"/>
        <v/>
      </c>
      <c r="I3335" s="2"/>
      <c r="J3335" s="3" t="str">
        <f t="shared" si="214"/>
        <v/>
      </c>
      <c r="K3335" s="2"/>
      <c r="L3335" s="2"/>
      <c r="M3335" s="3" t="str">
        <f t="shared" si="215"/>
        <v/>
      </c>
    </row>
    <row r="3336" spans="3:13" x14ac:dyDescent="0.2">
      <c r="C3336" s="2"/>
      <c r="D3336" s="2"/>
      <c r="E3336" s="3" t="str">
        <f t="shared" si="212"/>
        <v/>
      </c>
      <c r="F3336" s="2"/>
      <c r="G3336" s="2"/>
      <c r="H3336" s="3" t="str">
        <f t="shared" si="213"/>
        <v/>
      </c>
      <c r="I3336" s="2"/>
      <c r="J3336" s="3" t="str">
        <f t="shared" si="214"/>
        <v/>
      </c>
      <c r="K3336" s="2"/>
      <c r="L3336" s="2"/>
      <c r="M3336" s="3" t="str">
        <f t="shared" si="215"/>
        <v/>
      </c>
    </row>
    <row r="3337" spans="3:13" x14ac:dyDescent="0.2">
      <c r="C3337" s="2"/>
      <c r="D3337" s="2"/>
      <c r="E3337" s="3" t="str">
        <f t="shared" si="212"/>
        <v/>
      </c>
      <c r="F3337" s="2"/>
      <c r="G3337" s="2"/>
      <c r="H3337" s="3" t="str">
        <f t="shared" si="213"/>
        <v/>
      </c>
      <c r="I3337" s="2"/>
      <c r="J3337" s="3" t="str">
        <f t="shared" si="214"/>
        <v/>
      </c>
      <c r="K3337" s="2"/>
      <c r="L3337" s="2"/>
      <c r="M3337" s="3" t="str">
        <f t="shared" si="215"/>
        <v/>
      </c>
    </row>
    <row r="3338" spans="3:13" x14ac:dyDescent="0.2">
      <c r="C3338" s="2"/>
      <c r="D3338" s="2"/>
      <c r="E3338" s="3" t="str">
        <f t="shared" si="212"/>
        <v/>
      </c>
      <c r="F3338" s="2"/>
      <c r="G3338" s="2"/>
      <c r="H3338" s="3" t="str">
        <f t="shared" si="213"/>
        <v/>
      </c>
      <c r="I3338" s="2"/>
      <c r="J3338" s="3" t="str">
        <f t="shared" si="214"/>
        <v/>
      </c>
      <c r="K3338" s="2"/>
      <c r="L3338" s="2"/>
      <c r="M3338" s="3" t="str">
        <f t="shared" si="215"/>
        <v/>
      </c>
    </row>
    <row r="3339" spans="3:13" x14ac:dyDescent="0.2">
      <c r="C3339" s="2"/>
      <c r="D3339" s="2"/>
      <c r="E3339" s="3" t="str">
        <f t="shared" si="212"/>
        <v/>
      </c>
      <c r="F3339" s="2"/>
      <c r="G3339" s="2"/>
      <c r="H3339" s="3" t="str">
        <f t="shared" si="213"/>
        <v/>
      </c>
      <c r="I3339" s="2"/>
      <c r="J3339" s="3" t="str">
        <f t="shared" si="214"/>
        <v/>
      </c>
      <c r="K3339" s="2"/>
      <c r="L3339" s="2"/>
      <c r="M3339" s="3" t="str">
        <f t="shared" si="215"/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ref="E3389:E3452" si="216">IF(C3389=0,"",(D3389/C3389-1))</f>
        <v/>
      </c>
      <c r="F3389" s="2"/>
      <c r="G3389" s="2"/>
      <c r="H3389" s="3" t="str">
        <f t="shared" ref="H3389:H3452" si="217">IF(F3389=0,"",(G3389/F3389-1))</f>
        <v/>
      </c>
      <c r="I3389" s="2"/>
      <c r="J3389" s="3" t="str">
        <f t="shared" ref="J3389:J3452" si="218">IF(I3389=0,"",(G3389/I3389-1))</f>
        <v/>
      </c>
      <c r="K3389" s="2"/>
      <c r="L3389" s="2"/>
      <c r="M3389" s="3" t="str">
        <f t="shared" ref="M3389:M3452" si="219">IF(K3389=0,"",(L3389/K3389-1))</f>
        <v/>
      </c>
    </row>
    <row r="3390" spans="3:13" x14ac:dyDescent="0.2">
      <c r="C3390" s="2"/>
      <c r="D3390" s="2"/>
      <c r="E3390" s="3" t="str">
        <f t="shared" si="216"/>
        <v/>
      </c>
      <c r="F3390" s="2"/>
      <c r="G3390" s="2"/>
      <c r="H3390" s="3" t="str">
        <f t="shared" si="217"/>
        <v/>
      </c>
      <c r="I3390" s="2"/>
      <c r="J3390" s="3" t="str">
        <f t="shared" si="218"/>
        <v/>
      </c>
      <c r="K3390" s="2"/>
      <c r="L3390" s="2"/>
      <c r="M3390" s="3" t="str">
        <f t="shared" si="219"/>
        <v/>
      </c>
    </row>
    <row r="3391" spans="3:13" x14ac:dyDescent="0.2">
      <c r="C3391" s="2"/>
      <c r="D3391" s="2"/>
      <c r="E3391" s="3" t="str">
        <f t="shared" si="216"/>
        <v/>
      </c>
      <c r="F3391" s="2"/>
      <c r="G3391" s="2"/>
      <c r="H3391" s="3" t="str">
        <f t="shared" si="217"/>
        <v/>
      </c>
      <c r="I3391" s="2"/>
      <c r="J3391" s="3" t="str">
        <f t="shared" si="218"/>
        <v/>
      </c>
      <c r="K3391" s="2"/>
      <c r="L3391" s="2"/>
      <c r="M3391" s="3" t="str">
        <f t="shared" si="219"/>
        <v/>
      </c>
    </row>
    <row r="3392" spans="3:13" x14ac:dyDescent="0.2">
      <c r="C3392" s="2"/>
      <c r="D3392" s="2"/>
      <c r="E3392" s="3" t="str">
        <f t="shared" si="216"/>
        <v/>
      </c>
      <c r="F3392" s="2"/>
      <c r="G3392" s="2"/>
      <c r="H3392" s="3" t="str">
        <f t="shared" si="217"/>
        <v/>
      </c>
      <c r="I3392" s="2"/>
      <c r="J3392" s="3" t="str">
        <f t="shared" si="218"/>
        <v/>
      </c>
      <c r="K3392" s="2"/>
      <c r="L3392" s="2"/>
      <c r="M3392" s="3" t="str">
        <f t="shared" si="219"/>
        <v/>
      </c>
    </row>
    <row r="3393" spans="3:13" x14ac:dyDescent="0.2">
      <c r="C3393" s="2"/>
      <c r="D3393" s="2"/>
      <c r="E3393" s="3" t="str">
        <f t="shared" si="216"/>
        <v/>
      </c>
      <c r="F3393" s="2"/>
      <c r="G3393" s="2"/>
      <c r="H3393" s="3" t="str">
        <f t="shared" si="217"/>
        <v/>
      </c>
      <c r="I3393" s="2"/>
      <c r="J3393" s="3" t="str">
        <f t="shared" si="218"/>
        <v/>
      </c>
      <c r="K3393" s="2"/>
      <c r="L3393" s="2"/>
      <c r="M3393" s="3" t="str">
        <f t="shared" si="219"/>
        <v/>
      </c>
    </row>
    <row r="3394" spans="3:13" x14ac:dyDescent="0.2">
      <c r="C3394" s="2"/>
      <c r="D3394" s="2"/>
      <c r="E3394" s="3" t="str">
        <f t="shared" si="216"/>
        <v/>
      </c>
      <c r="F3394" s="2"/>
      <c r="G3394" s="2"/>
      <c r="H3394" s="3" t="str">
        <f t="shared" si="217"/>
        <v/>
      </c>
      <c r="I3394" s="2"/>
      <c r="J3394" s="3" t="str">
        <f t="shared" si="218"/>
        <v/>
      </c>
      <c r="K3394" s="2"/>
      <c r="L3394" s="2"/>
      <c r="M3394" s="3" t="str">
        <f t="shared" si="219"/>
        <v/>
      </c>
    </row>
    <row r="3395" spans="3:13" x14ac:dyDescent="0.2">
      <c r="C3395" s="2"/>
      <c r="D3395" s="2"/>
      <c r="E3395" s="3" t="str">
        <f t="shared" si="216"/>
        <v/>
      </c>
      <c r="F3395" s="2"/>
      <c r="G3395" s="2"/>
      <c r="H3395" s="3" t="str">
        <f t="shared" si="217"/>
        <v/>
      </c>
      <c r="I3395" s="2"/>
      <c r="J3395" s="3" t="str">
        <f t="shared" si="218"/>
        <v/>
      </c>
      <c r="K3395" s="2"/>
      <c r="L3395" s="2"/>
      <c r="M3395" s="3" t="str">
        <f t="shared" si="219"/>
        <v/>
      </c>
    </row>
    <row r="3396" spans="3:13" x14ac:dyDescent="0.2">
      <c r="C3396" s="2"/>
      <c r="D3396" s="2"/>
      <c r="E3396" s="3" t="str">
        <f t="shared" si="216"/>
        <v/>
      </c>
      <c r="F3396" s="2"/>
      <c r="G3396" s="2"/>
      <c r="H3396" s="3" t="str">
        <f t="shared" si="217"/>
        <v/>
      </c>
      <c r="I3396" s="2"/>
      <c r="J3396" s="3" t="str">
        <f t="shared" si="218"/>
        <v/>
      </c>
      <c r="K3396" s="2"/>
      <c r="L3396" s="2"/>
      <c r="M3396" s="3" t="str">
        <f t="shared" si="219"/>
        <v/>
      </c>
    </row>
    <row r="3397" spans="3:13" x14ac:dyDescent="0.2">
      <c r="C3397" s="2"/>
      <c r="D3397" s="2"/>
      <c r="E3397" s="3" t="str">
        <f t="shared" si="216"/>
        <v/>
      </c>
      <c r="F3397" s="2"/>
      <c r="G3397" s="2"/>
      <c r="H3397" s="3" t="str">
        <f t="shared" si="217"/>
        <v/>
      </c>
      <c r="I3397" s="2"/>
      <c r="J3397" s="3" t="str">
        <f t="shared" si="218"/>
        <v/>
      </c>
      <c r="K3397" s="2"/>
      <c r="L3397" s="2"/>
      <c r="M3397" s="3" t="str">
        <f t="shared" si="219"/>
        <v/>
      </c>
    </row>
    <row r="3398" spans="3:13" x14ac:dyDescent="0.2">
      <c r="C3398" s="2"/>
      <c r="D3398" s="2"/>
      <c r="E3398" s="3" t="str">
        <f t="shared" si="216"/>
        <v/>
      </c>
      <c r="F3398" s="2"/>
      <c r="G3398" s="2"/>
      <c r="H3398" s="3" t="str">
        <f t="shared" si="217"/>
        <v/>
      </c>
      <c r="I3398" s="2"/>
      <c r="J3398" s="3" t="str">
        <f t="shared" si="218"/>
        <v/>
      </c>
      <c r="K3398" s="2"/>
      <c r="L3398" s="2"/>
      <c r="M3398" s="3" t="str">
        <f t="shared" si="219"/>
        <v/>
      </c>
    </row>
    <row r="3399" spans="3:13" x14ac:dyDescent="0.2">
      <c r="C3399" s="2"/>
      <c r="D3399" s="2"/>
      <c r="E3399" s="3" t="str">
        <f t="shared" si="216"/>
        <v/>
      </c>
      <c r="F3399" s="2"/>
      <c r="G3399" s="2"/>
      <c r="H3399" s="3" t="str">
        <f t="shared" si="217"/>
        <v/>
      </c>
      <c r="I3399" s="2"/>
      <c r="J3399" s="3" t="str">
        <f t="shared" si="218"/>
        <v/>
      </c>
      <c r="K3399" s="2"/>
      <c r="L3399" s="2"/>
      <c r="M3399" s="3" t="str">
        <f t="shared" si="219"/>
        <v/>
      </c>
    </row>
    <row r="3400" spans="3:13" x14ac:dyDescent="0.2">
      <c r="C3400" s="2"/>
      <c r="D3400" s="2"/>
      <c r="E3400" s="3" t="str">
        <f t="shared" si="216"/>
        <v/>
      </c>
      <c r="F3400" s="2"/>
      <c r="G3400" s="2"/>
      <c r="H3400" s="3" t="str">
        <f t="shared" si="217"/>
        <v/>
      </c>
      <c r="I3400" s="2"/>
      <c r="J3400" s="3" t="str">
        <f t="shared" si="218"/>
        <v/>
      </c>
      <c r="K3400" s="2"/>
      <c r="L3400" s="2"/>
      <c r="M3400" s="3" t="str">
        <f t="shared" si="219"/>
        <v/>
      </c>
    </row>
    <row r="3401" spans="3:13" x14ac:dyDescent="0.2">
      <c r="C3401" s="2"/>
      <c r="D3401" s="2"/>
      <c r="E3401" s="3" t="str">
        <f t="shared" si="216"/>
        <v/>
      </c>
      <c r="F3401" s="2"/>
      <c r="G3401" s="2"/>
      <c r="H3401" s="3" t="str">
        <f t="shared" si="217"/>
        <v/>
      </c>
      <c r="I3401" s="2"/>
      <c r="J3401" s="3" t="str">
        <f t="shared" si="218"/>
        <v/>
      </c>
      <c r="K3401" s="2"/>
      <c r="L3401" s="2"/>
      <c r="M3401" s="3" t="str">
        <f t="shared" si="219"/>
        <v/>
      </c>
    </row>
    <row r="3402" spans="3:13" x14ac:dyDescent="0.2">
      <c r="C3402" s="2"/>
      <c r="D3402" s="2"/>
      <c r="E3402" s="3" t="str">
        <f t="shared" si="216"/>
        <v/>
      </c>
      <c r="F3402" s="2"/>
      <c r="G3402" s="2"/>
      <c r="H3402" s="3" t="str">
        <f t="shared" si="217"/>
        <v/>
      </c>
      <c r="I3402" s="2"/>
      <c r="J3402" s="3" t="str">
        <f t="shared" si="218"/>
        <v/>
      </c>
      <c r="K3402" s="2"/>
      <c r="L3402" s="2"/>
      <c r="M3402" s="3" t="str">
        <f t="shared" si="219"/>
        <v/>
      </c>
    </row>
    <row r="3403" spans="3:13" x14ac:dyDescent="0.2">
      <c r="C3403" s="2"/>
      <c r="D3403" s="2"/>
      <c r="E3403" s="3" t="str">
        <f t="shared" si="216"/>
        <v/>
      </c>
      <c r="F3403" s="2"/>
      <c r="G3403" s="2"/>
      <c r="H3403" s="3" t="str">
        <f t="shared" si="217"/>
        <v/>
      </c>
      <c r="I3403" s="2"/>
      <c r="J3403" s="3" t="str">
        <f t="shared" si="218"/>
        <v/>
      </c>
      <c r="K3403" s="2"/>
      <c r="L3403" s="2"/>
      <c r="M3403" s="3" t="str">
        <f t="shared" si="219"/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ref="E3453:E3516" si="220">IF(C3453=0,"",(D3453/C3453-1))</f>
        <v/>
      </c>
      <c r="F3453" s="2"/>
      <c r="G3453" s="2"/>
      <c r="H3453" s="3" t="str">
        <f t="shared" ref="H3453:H3516" si="221">IF(F3453=0,"",(G3453/F3453-1))</f>
        <v/>
      </c>
      <c r="I3453" s="2"/>
      <c r="J3453" s="3" t="str">
        <f t="shared" ref="J3453:J3516" si="222">IF(I3453=0,"",(G3453/I3453-1))</f>
        <v/>
      </c>
      <c r="K3453" s="2"/>
      <c r="L3453" s="2"/>
      <c r="M3453" s="3" t="str">
        <f t="shared" ref="M3453:M3516" si="223">IF(K3453=0,"",(L3453/K3453-1))</f>
        <v/>
      </c>
    </row>
    <row r="3454" spans="3:13" x14ac:dyDescent="0.2">
      <c r="C3454" s="2"/>
      <c r="D3454" s="2"/>
      <c r="E3454" s="3" t="str">
        <f t="shared" si="220"/>
        <v/>
      </c>
      <c r="F3454" s="2"/>
      <c r="G3454" s="2"/>
      <c r="H3454" s="3" t="str">
        <f t="shared" si="221"/>
        <v/>
      </c>
      <c r="I3454" s="2"/>
      <c r="J3454" s="3" t="str">
        <f t="shared" si="222"/>
        <v/>
      </c>
      <c r="K3454" s="2"/>
      <c r="L3454" s="2"/>
      <c r="M3454" s="3" t="str">
        <f t="shared" si="223"/>
        <v/>
      </c>
    </row>
    <row r="3455" spans="3:13" x14ac:dyDescent="0.2">
      <c r="C3455" s="2"/>
      <c r="D3455" s="2"/>
      <c r="E3455" s="3" t="str">
        <f t="shared" si="220"/>
        <v/>
      </c>
      <c r="F3455" s="2"/>
      <c r="G3455" s="2"/>
      <c r="H3455" s="3" t="str">
        <f t="shared" si="221"/>
        <v/>
      </c>
      <c r="I3455" s="2"/>
      <c r="J3455" s="3" t="str">
        <f t="shared" si="222"/>
        <v/>
      </c>
      <c r="K3455" s="2"/>
      <c r="L3455" s="2"/>
      <c r="M3455" s="3" t="str">
        <f t="shared" si="223"/>
        <v/>
      </c>
    </row>
    <row r="3456" spans="3:13" x14ac:dyDescent="0.2">
      <c r="C3456" s="2"/>
      <c r="D3456" s="2"/>
      <c r="E3456" s="3" t="str">
        <f t="shared" si="220"/>
        <v/>
      </c>
      <c r="F3456" s="2"/>
      <c r="G3456" s="2"/>
      <c r="H3456" s="3" t="str">
        <f t="shared" si="221"/>
        <v/>
      </c>
      <c r="I3456" s="2"/>
      <c r="J3456" s="3" t="str">
        <f t="shared" si="222"/>
        <v/>
      </c>
      <c r="K3456" s="2"/>
      <c r="L3456" s="2"/>
      <c r="M3456" s="3" t="str">
        <f t="shared" si="223"/>
        <v/>
      </c>
    </row>
    <row r="3457" spans="3:13" x14ac:dyDescent="0.2">
      <c r="C3457" s="2"/>
      <c r="D3457" s="2"/>
      <c r="E3457" s="3" t="str">
        <f t="shared" si="220"/>
        <v/>
      </c>
      <c r="F3457" s="2"/>
      <c r="G3457" s="2"/>
      <c r="H3457" s="3" t="str">
        <f t="shared" si="221"/>
        <v/>
      </c>
      <c r="I3457" s="2"/>
      <c r="J3457" s="3" t="str">
        <f t="shared" si="222"/>
        <v/>
      </c>
      <c r="K3457" s="2"/>
      <c r="L3457" s="2"/>
      <c r="M3457" s="3" t="str">
        <f t="shared" si="223"/>
        <v/>
      </c>
    </row>
    <row r="3458" spans="3:13" x14ac:dyDescent="0.2">
      <c r="C3458" s="2"/>
      <c r="D3458" s="2"/>
      <c r="E3458" s="3" t="str">
        <f t="shared" si="220"/>
        <v/>
      </c>
      <c r="F3458" s="2"/>
      <c r="G3458" s="2"/>
      <c r="H3458" s="3" t="str">
        <f t="shared" si="221"/>
        <v/>
      </c>
      <c r="I3458" s="2"/>
      <c r="J3458" s="3" t="str">
        <f t="shared" si="222"/>
        <v/>
      </c>
      <c r="K3458" s="2"/>
      <c r="L3458" s="2"/>
      <c r="M3458" s="3" t="str">
        <f t="shared" si="223"/>
        <v/>
      </c>
    </row>
    <row r="3459" spans="3:13" x14ac:dyDescent="0.2">
      <c r="C3459" s="2"/>
      <c r="D3459" s="2"/>
      <c r="E3459" s="3" t="str">
        <f t="shared" si="220"/>
        <v/>
      </c>
      <c r="F3459" s="2"/>
      <c r="G3459" s="2"/>
      <c r="H3459" s="3" t="str">
        <f t="shared" si="221"/>
        <v/>
      </c>
      <c r="I3459" s="2"/>
      <c r="J3459" s="3" t="str">
        <f t="shared" si="222"/>
        <v/>
      </c>
      <c r="K3459" s="2"/>
      <c r="L3459" s="2"/>
      <c r="M3459" s="3" t="str">
        <f t="shared" si="223"/>
        <v/>
      </c>
    </row>
    <row r="3460" spans="3:13" x14ac:dyDescent="0.2">
      <c r="C3460" s="2"/>
      <c r="D3460" s="2"/>
      <c r="E3460" s="3" t="str">
        <f t="shared" si="220"/>
        <v/>
      </c>
      <c r="F3460" s="2"/>
      <c r="G3460" s="2"/>
      <c r="H3460" s="3" t="str">
        <f t="shared" si="221"/>
        <v/>
      </c>
      <c r="I3460" s="2"/>
      <c r="J3460" s="3" t="str">
        <f t="shared" si="222"/>
        <v/>
      </c>
      <c r="K3460" s="2"/>
      <c r="L3460" s="2"/>
      <c r="M3460" s="3" t="str">
        <f t="shared" si="223"/>
        <v/>
      </c>
    </row>
    <row r="3461" spans="3:13" x14ac:dyDescent="0.2">
      <c r="C3461" s="2"/>
      <c r="D3461" s="2"/>
      <c r="E3461" s="3" t="str">
        <f t="shared" si="220"/>
        <v/>
      </c>
      <c r="F3461" s="2"/>
      <c r="G3461" s="2"/>
      <c r="H3461" s="3" t="str">
        <f t="shared" si="221"/>
        <v/>
      </c>
      <c r="I3461" s="2"/>
      <c r="J3461" s="3" t="str">
        <f t="shared" si="222"/>
        <v/>
      </c>
      <c r="K3461" s="2"/>
      <c r="L3461" s="2"/>
      <c r="M3461" s="3" t="str">
        <f t="shared" si="223"/>
        <v/>
      </c>
    </row>
    <row r="3462" spans="3:13" x14ac:dyDescent="0.2">
      <c r="C3462" s="2"/>
      <c r="D3462" s="2"/>
      <c r="E3462" s="3" t="str">
        <f t="shared" si="220"/>
        <v/>
      </c>
      <c r="F3462" s="2"/>
      <c r="G3462" s="2"/>
      <c r="H3462" s="3" t="str">
        <f t="shared" si="221"/>
        <v/>
      </c>
      <c r="I3462" s="2"/>
      <c r="J3462" s="3" t="str">
        <f t="shared" si="222"/>
        <v/>
      </c>
      <c r="K3462" s="2"/>
      <c r="L3462" s="2"/>
      <c r="M3462" s="3" t="str">
        <f t="shared" si="223"/>
        <v/>
      </c>
    </row>
    <row r="3463" spans="3:13" x14ac:dyDescent="0.2">
      <c r="C3463" s="2"/>
      <c r="D3463" s="2"/>
      <c r="E3463" s="3" t="str">
        <f t="shared" si="220"/>
        <v/>
      </c>
      <c r="F3463" s="2"/>
      <c r="G3463" s="2"/>
      <c r="H3463" s="3" t="str">
        <f t="shared" si="221"/>
        <v/>
      </c>
      <c r="I3463" s="2"/>
      <c r="J3463" s="3" t="str">
        <f t="shared" si="222"/>
        <v/>
      </c>
      <c r="K3463" s="2"/>
      <c r="L3463" s="2"/>
      <c r="M3463" s="3" t="str">
        <f t="shared" si="223"/>
        <v/>
      </c>
    </row>
    <row r="3464" spans="3:13" x14ac:dyDescent="0.2">
      <c r="C3464" s="2"/>
      <c r="D3464" s="2"/>
      <c r="E3464" s="3" t="str">
        <f t="shared" si="220"/>
        <v/>
      </c>
      <c r="F3464" s="2"/>
      <c r="G3464" s="2"/>
      <c r="H3464" s="3" t="str">
        <f t="shared" si="221"/>
        <v/>
      </c>
      <c r="I3464" s="2"/>
      <c r="J3464" s="3" t="str">
        <f t="shared" si="222"/>
        <v/>
      </c>
      <c r="K3464" s="2"/>
      <c r="L3464" s="2"/>
      <c r="M3464" s="3" t="str">
        <f t="shared" si="223"/>
        <v/>
      </c>
    </row>
    <row r="3465" spans="3:13" x14ac:dyDescent="0.2">
      <c r="C3465" s="2"/>
      <c r="D3465" s="2"/>
      <c r="E3465" s="3" t="str">
        <f t="shared" si="220"/>
        <v/>
      </c>
      <c r="F3465" s="2"/>
      <c r="G3465" s="2"/>
      <c r="H3465" s="3" t="str">
        <f t="shared" si="221"/>
        <v/>
      </c>
      <c r="I3465" s="2"/>
      <c r="J3465" s="3" t="str">
        <f t="shared" si="222"/>
        <v/>
      </c>
      <c r="K3465" s="2"/>
      <c r="L3465" s="2"/>
      <c r="M3465" s="3" t="str">
        <f t="shared" si="223"/>
        <v/>
      </c>
    </row>
    <row r="3466" spans="3:13" x14ac:dyDescent="0.2">
      <c r="C3466" s="2"/>
      <c r="D3466" s="2"/>
      <c r="E3466" s="3" t="str">
        <f t="shared" si="220"/>
        <v/>
      </c>
      <c r="F3466" s="2"/>
      <c r="G3466" s="2"/>
      <c r="H3466" s="3" t="str">
        <f t="shared" si="221"/>
        <v/>
      </c>
      <c r="I3466" s="2"/>
      <c r="J3466" s="3" t="str">
        <f t="shared" si="222"/>
        <v/>
      </c>
      <c r="K3466" s="2"/>
      <c r="L3466" s="2"/>
      <c r="M3466" s="3" t="str">
        <f t="shared" si="223"/>
        <v/>
      </c>
    </row>
    <row r="3467" spans="3:13" x14ac:dyDescent="0.2">
      <c r="C3467" s="2"/>
      <c r="D3467" s="2"/>
      <c r="E3467" s="3" t="str">
        <f t="shared" si="220"/>
        <v/>
      </c>
      <c r="F3467" s="2"/>
      <c r="G3467" s="2"/>
      <c r="H3467" s="3" t="str">
        <f t="shared" si="221"/>
        <v/>
      </c>
      <c r="I3467" s="2"/>
      <c r="J3467" s="3" t="str">
        <f t="shared" si="222"/>
        <v/>
      </c>
      <c r="K3467" s="2"/>
      <c r="L3467" s="2"/>
      <c r="M3467" s="3" t="str">
        <f t="shared" si="223"/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ref="E3517:E3580" si="224">IF(C3517=0,"",(D3517/C3517-1))</f>
        <v/>
      </c>
      <c r="F3517" s="2"/>
      <c r="G3517" s="2"/>
      <c r="H3517" s="3" t="str">
        <f t="shared" ref="H3517:H3580" si="225">IF(F3517=0,"",(G3517/F3517-1))</f>
        <v/>
      </c>
      <c r="I3517" s="2"/>
      <c r="J3517" s="3" t="str">
        <f t="shared" ref="J3517:J3580" si="226">IF(I3517=0,"",(G3517/I3517-1))</f>
        <v/>
      </c>
      <c r="K3517" s="2"/>
      <c r="L3517" s="2"/>
      <c r="M3517" s="3" t="str">
        <f t="shared" ref="M3517:M3580" si="227">IF(K3517=0,"",(L3517/K3517-1))</f>
        <v/>
      </c>
    </row>
    <row r="3518" spans="3:13" x14ac:dyDescent="0.2">
      <c r="C3518" s="2"/>
      <c r="D3518" s="2"/>
      <c r="E3518" s="3" t="str">
        <f t="shared" si="224"/>
        <v/>
      </c>
      <c r="F3518" s="2"/>
      <c r="G3518" s="2"/>
      <c r="H3518" s="3" t="str">
        <f t="shared" si="225"/>
        <v/>
      </c>
      <c r="I3518" s="2"/>
      <c r="J3518" s="3" t="str">
        <f t="shared" si="226"/>
        <v/>
      </c>
      <c r="K3518" s="2"/>
      <c r="L3518" s="2"/>
      <c r="M3518" s="3" t="str">
        <f t="shared" si="227"/>
        <v/>
      </c>
    </row>
    <row r="3519" spans="3:13" x14ac:dyDescent="0.2">
      <c r="C3519" s="2"/>
      <c r="D3519" s="2"/>
      <c r="E3519" s="3" t="str">
        <f t="shared" si="224"/>
        <v/>
      </c>
      <c r="F3519" s="2"/>
      <c r="G3519" s="2"/>
      <c r="H3519" s="3" t="str">
        <f t="shared" si="225"/>
        <v/>
      </c>
      <c r="I3519" s="2"/>
      <c r="J3519" s="3" t="str">
        <f t="shared" si="226"/>
        <v/>
      </c>
      <c r="K3519" s="2"/>
      <c r="L3519" s="2"/>
      <c r="M3519" s="3" t="str">
        <f t="shared" si="227"/>
        <v/>
      </c>
    </row>
    <row r="3520" spans="3:13" x14ac:dyDescent="0.2">
      <c r="C3520" s="2"/>
      <c r="D3520" s="2"/>
      <c r="E3520" s="3" t="str">
        <f t="shared" si="224"/>
        <v/>
      </c>
      <c r="F3520" s="2"/>
      <c r="G3520" s="2"/>
      <c r="H3520" s="3" t="str">
        <f t="shared" si="225"/>
        <v/>
      </c>
      <c r="I3520" s="2"/>
      <c r="J3520" s="3" t="str">
        <f t="shared" si="226"/>
        <v/>
      </c>
      <c r="K3520" s="2"/>
      <c r="L3520" s="2"/>
      <c r="M3520" s="3" t="str">
        <f t="shared" si="227"/>
        <v/>
      </c>
    </row>
    <row r="3521" spans="3:13" x14ac:dyDescent="0.2">
      <c r="C3521" s="2"/>
      <c r="D3521" s="2"/>
      <c r="E3521" s="3" t="str">
        <f t="shared" si="224"/>
        <v/>
      </c>
      <c r="F3521" s="2"/>
      <c r="G3521" s="2"/>
      <c r="H3521" s="3" t="str">
        <f t="shared" si="225"/>
        <v/>
      </c>
      <c r="I3521" s="2"/>
      <c r="J3521" s="3" t="str">
        <f t="shared" si="226"/>
        <v/>
      </c>
      <c r="K3521" s="2"/>
      <c r="L3521" s="2"/>
      <c r="M3521" s="3" t="str">
        <f t="shared" si="227"/>
        <v/>
      </c>
    </row>
    <row r="3522" spans="3:13" x14ac:dyDescent="0.2">
      <c r="C3522" s="2"/>
      <c r="D3522" s="2"/>
      <c r="E3522" s="3" t="str">
        <f t="shared" si="224"/>
        <v/>
      </c>
      <c r="F3522" s="2"/>
      <c r="G3522" s="2"/>
      <c r="H3522" s="3" t="str">
        <f t="shared" si="225"/>
        <v/>
      </c>
      <c r="I3522" s="2"/>
      <c r="J3522" s="3" t="str">
        <f t="shared" si="226"/>
        <v/>
      </c>
      <c r="K3522" s="2"/>
      <c r="L3522" s="2"/>
      <c r="M3522" s="3" t="str">
        <f t="shared" si="227"/>
        <v/>
      </c>
    </row>
    <row r="3523" spans="3:13" x14ac:dyDescent="0.2">
      <c r="C3523" s="2"/>
      <c r="D3523" s="2"/>
      <c r="E3523" s="3" t="str">
        <f t="shared" si="224"/>
        <v/>
      </c>
      <c r="F3523" s="2"/>
      <c r="G3523" s="2"/>
      <c r="H3523" s="3" t="str">
        <f t="shared" si="225"/>
        <v/>
      </c>
      <c r="I3523" s="2"/>
      <c r="J3523" s="3" t="str">
        <f t="shared" si="226"/>
        <v/>
      </c>
      <c r="K3523" s="2"/>
      <c r="L3523" s="2"/>
      <c r="M3523" s="3" t="str">
        <f t="shared" si="227"/>
        <v/>
      </c>
    </row>
    <row r="3524" spans="3:13" x14ac:dyDescent="0.2">
      <c r="C3524" s="2"/>
      <c r="D3524" s="2"/>
      <c r="E3524" s="3" t="str">
        <f t="shared" si="224"/>
        <v/>
      </c>
      <c r="F3524" s="2"/>
      <c r="G3524" s="2"/>
      <c r="H3524" s="3" t="str">
        <f t="shared" si="225"/>
        <v/>
      </c>
      <c r="I3524" s="2"/>
      <c r="J3524" s="3" t="str">
        <f t="shared" si="226"/>
        <v/>
      </c>
      <c r="K3524" s="2"/>
      <c r="L3524" s="2"/>
      <c r="M3524" s="3" t="str">
        <f t="shared" si="227"/>
        <v/>
      </c>
    </row>
    <row r="3525" spans="3:13" x14ac:dyDescent="0.2">
      <c r="C3525" s="2"/>
      <c r="D3525" s="2"/>
      <c r="E3525" s="3" t="str">
        <f t="shared" si="224"/>
        <v/>
      </c>
      <c r="F3525" s="2"/>
      <c r="G3525" s="2"/>
      <c r="H3525" s="3" t="str">
        <f t="shared" si="225"/>
        <v/>
      </c>
      <c r="I3525" s="2"/>
      <c r="J3525" s="3" t="str">
        <f t="shared" si="226"/>
        <v/>
      </c>
      <c r="K3525" s="2"/>
      <c r="L3525" s="2"/>
      <c r="M3525" s="3" t="str">
        <f t="shared" si="227"/>
        <v/>
      </c>
    </row>
    <row r="3526" spans="3:13" x14ac:dyDescent="0.2">
      <c r="C3526" s="2"/>
      <c r="D3526" s="2"/>
      <c r="E3526" s="3" t="str">
        <f t="shared" si="224"/>
        <v/>
      </c>
      <c r="F3526" s="2"/>
      <c r="G3526" s="2"/>
      <c r="H3526" s="3" t="str">
        <f t="shared" si="225"/>
        <v/>
      </c>
      <c r="I3526" s="2"/>
      <c r="J3526" s="3" t="str">
        <f t="shared" si="226"/>
        <v/>
      </c>
      <c r="K3526" s="2"/>
      <c r="L3526" s="2"/>
      <c r="M3526" s="3" t="str">
        <f t="shared" si="227"/>
        <v/>
      </c>
    </row>
    <row r="3527" spans="3:13" x14ac:dyDescent="0.2">
      <c r="C3527" s="2"/>
      <c r="D3527" s="2"/>
      <c r="E3527" s="3" t="str">
        <f t="shared" si="224"/>
        <v/>
      </c>
      <c r="F3527" s="2"/>
      <c r="G3527" s="2"/>
      <c r="H3527" s="3" t="str">
        <f t="shared" si="225"/>
        <v/>
      </c>
      <c r="I3527" s="2"/>
      <c r="J3527" s="3" t="str">
        <f t="shared" si="226"/>
        <v/>
      </c>
      <c r="K3527" s="2"/>
      <c r="L3527" s="2"/>
      <c r="M3527" s="3" t="str">
        <f t="shared" si="227"/>
        <v/>
      </c>
    </row>
    <row r="3528" spans="3:13" x14ac:dyDescent="0.2">
      <c r="C3528" s="2"/>
      <c r="D3528" s="2"/>
      <c r="E3528" s="3" t="str">
        <f t="shared" si="224"/>
        <v/>
      </c>
      <c r="F3528" s="2"/>
      <c r="G3528" s="2"/>
      <c r="H3528" s="3" t="str">
        <f t="shared" si="225"/>
        <v/>
      </c>
      <c r="I3528" s="2"/>
      <c r="J3528" s="3" t="str">
        <f t="shared" si="226"/>
        <v/>
      </c>
      <c r="K3528" s="2"/>
      <c r="L3528" s="2"/>
      <c r="M3528" s="3" t="str">
        <f t="shared" si="227"/>
        <v/>
      </c>
    </row>
    <row r="3529" spans="3:13" x14ac:dyDescent="0.2">
      <c r="C3529" s="2"/>
      <c r="D3529" s="2"/>
      <c r="E3529" s="3" t="str">
        <f t="shared" si="224"/>
        <v/>
      </c>
      <c r="F3529" s="2"/>
      <c r="G3529" s="2"/>
      <c r="H3529" s="3" t="str">
        <f t="shared" si="225"/>
        <v/>
      </c>
      <c r="I3529" s="2"/>
      <c r="J3529" s="3" t="str">
        <f t="shared" si="226"/>
        <v/>
      </c>
      <c r="K3529" s="2"/>
      <c r="L3529" s="2"/>
      <c r="M3529" s="3" t="str">
        <f t="shared" si="227"/>
        <v/>
      </c>
    </row>
    <row r="3530" spans="3:13" x14ac:dyDescent="0.2">
      <c r="C3530" s="2"/>
      <c r="D3530" s="2"/>
      <c r="E3530" s="3" t="str">
        <f t="shared" si="224"/>
        <v/>
      </c>
      <c r="F3530" s="2"/>
      <c r="G3530" s="2"/>
      <c r="H3530" s="3" t="str">
        <f t="shared" si="225"/>
        <v/>
      </c>
      <c r="I3530" s="2"/>
      <c r="J3530" s="3" t="str">
        <f t="shared" si="226"/>
        <v/>
      </c>
      <c r="K3530" s="2"/>
      <c r="L3530" s="2"/>
      <c r="M3530" s="3" t="str">
        <f t="shared" si="227"/>
        <v/>
      </c>
    </row>
    <row r="3531" spans="3:13" x14ac:dyDescent="0.2">
      <c r="C3531" s="2"/>
      <c r="D3531" s="2"/>
      <c r="E3531" s="3" t="str">
        <f t="shared" si="224"/>
        <v/>
      </c>
      <c r="F3531" s="2"/>
      <c r="G3531" s="2"/>
      <c r="H3531" s="3" t="str">
        <f t="shared" si="225"/>
        <v/>
      </c>
      <c r="I3531" s="2"/>
      <c r="J3531" s="3" t="str">
        <f t="shared" si="226"/>
        <v/>
      </c>
      <c r="K3531" s="2"/>
      <c r="L3531" s="2"/>
      <c r="M3531" s="3" t="str">
        <f t="shared" si="227"/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ref="E3581:E3644" si="228">IF(C3581=0,"",(D3581/C3581-1))</f>
        <v/>
      </c>
      <c r="F3581" s="2"/>
      <c r="G3581" s="2"/>
      <c r="H3581" s="3" t="str">
        <f t="shared" ref="H3581:H3644" si="229">IF(F3581=0,"",(G3581/F3581-1))</f>
        <v/>
      </c>
      <c r="I3581" s="2"/>
      <c r="J3581" s="3" t="str">
        <f t="shared" ref="J3581:J3644" si="230">IF(I3581=0,"",(G3581/I3581-1))</f>
        <v/>
      </c>
      <c r="K3581" s="2"/>
      <c r="L3581" s="2"/>
      <c r="M3581" s="3" t="str">
        <f t="shared" ref="M3581:M3644" si="231">IF(K3581=0,"",(L3581/K3581-1))</f>
        <v/>
      </c>
    </row>
    <row r="3582" spans="3:13" x14ac:dyDescent="0.2">
      <c r="C3582" s="2"/>
      <c r="D3582" s="2"/>
      <c r="E3582" s="3" t="str">
        <f t="shared" si="228"/>
        <v/>
      </c>
      <c r="F3582" s="2"/>
      <c r="G3582" s="2"/>
      <c r="H3582" s="3" t="str">
        <f t="shared" si="229"/>
        <v/>
      </c>
      <c r="I3582" s="2"/>
      <c r="J3582" s="3" t="str">
        <f t="shared" si="230"/>
        <v/>
      </c>
      <c r="K3582" s="2"/>
      <c r="L3582" s="2"/>
      <c r="M3582" s="3" t="str">
        <f t="shared" si="231"/>
        <v/>
      </c>
    </row>
    <row r="3583" spans="3:13" x14ac:dyDescent="0.2">
      <c r="C3583" s="2"/>
      <c r="D3583" s="2"/>
      <c r="E3583" s="3" t="str">
        <f t="shared" si="228"/>
        <v/>
      </c>
      <c r="F3583" s="2"/>
      <c r="G3583" s="2"/>
      <c r="H3583" s="3" t="str">
        <f t="shared" si="229"/>
        <v/>
      </c>
      <c r="I3583" s="2"/>
      <c r="J3583" s="3" t="str">
        <f t="shared" si="230"/>
        <v/>
      </c>
      <c r="K3583" s="2"/>
      <c r="L3583" s="2"/>
      <c r="M3583" s="3" t="str">
        <f t="shared" si="231"/>
        <v/>
      </c>
    </row>
    <row r="3584" spans="3:13" x14ac:dyDescent="0.2">
      <c r="C3584" s="2"/>
      <c r="D3584" s="2"/>
      <c r="E3584" s="3" t="str">
        <f t="shared" si="228"/>
        <v/>
      </c>
      <c r="F3584" s="2"/>
      <c r="G3584" s="2"/>
      <c r="H3584" s="3" t="str">
        <f t="shared" si="229"/>
        <v/>
      </c>
      <c r="I3584" s="2"/>
      <c r="J3584" s="3" t="str">
        <f t="shared" si="230"/>
        <v/>
      </c>
      <c r="K3584" s="2"/>
      <c r="L3584" s="2"/>
      <c r="M3584" s="3" t="str">
        <f t="shared" si="231"/>
        <v/>
      </c>
    </row>
    <row r="3585" spans="3:13" x14ac:dyDescent="0.2">
      <c r="C3585" s="2"/>
      <c r="D3585" s="2"/>
      <c r="E3585" s="3" t="str">
        <f t="shared" si="228"/>
        <v/>
      </c>
      <c r="F3585" s="2"/>
      <c r="G3585" s="2"/>
      <c r="H3585" s="3" t="str">
        <f t="shared" si="229"/>
        <v/>
      </c>
      <c r="I3585" s="2"/>
      <c r="J3585" s="3" t="str">
        <f t="shared" si="230"/>
        <v/>
      </c>
      <c r="K3585" s="2"/>
      <c r="L3585" s="2"/>
      <c r="M3585" s="3" t="str">
        <f t="shared" si="231"/>
        <v/>
      </c>
    </row>
    <row r="3586" spans="3:13" x14ac:dyDescent="0.2">
      <c r="C3586" s="2"/>
      <c r="D3586" s="2"/>
      <c r="E3586" s="3" t="str">
        <f t="shared" si="228"/>
        <v/>
      </c>
      <c r="F3586" s="2"/>
      <c r="G3586" s="2"/>
      <c r="H3586" s="3" t="str">
        <f t="shared" si="229"/>
        <v/>
      </c>
      <c r="I3586" s="2"/>
      <c r="J3586" s="3" t="str">
        <f t="shared" si="230"/>
        <v/>
      </c>
      <c r="K3586" s="2"/>
      <c r="L3586" s="2"/>
      <c r="M3586" s="3" t="str">
        <f t="shared" si="231"/>
        <v/>
      </c>
    </row>
    <row r="3587" spans="3:13" x14ac:dyDescent="0.2">
      <c r="C3587" s="2"/>
      <c r="D3587" s="2"/>
      <c r="E3587" s="3" t="str">
        <f t="shared" si="228"/>
        <v/>
      </c>
      <c r="F3587" s="2"/>
      <c r="G3587" s="2"/>
      <c r="H3587" s="3" t="str">
        <f t="shared" si="229"/>
        <v/>
      </c>
      <c r="I3587" s="2"/>
      <c r="J3587" s="3" t="str">
        <f t="shared" si="230"/>
        <v/>
      </c>
      <c r="K3587" s="2"/>
      <c r="L3587" s="2"/>
      <c r="M3587" s="3" t="str">
        <f t="shared" si="231"/>
        <v/>
      </c>
    </row>
    <row r="3588" spans="3:13" x14ac:dyDescent="0.2">
      <c r="C3588" s="2"/>
      <c r="D3588" s="2"/>
      <c r="E3588" s="3" t="str">
        <f t="shared" si="228"/>
        <v/>
      </c>
      <c r="F3588" s="2"/>
      <c r="G3588" s="2"/>
      <c r="H3588" s="3" t="str">
        <f t="shared" si="229"/>
        <v/>
      </c>
      <c r="I3588" s="2"/>
      <c r="J3588" s="3" t="str">
        <f t="shared" si="230"/>
        <v/>
      </c>
      <c r="K3588" s="2"/>
      <c r="L3588" s="2"/>
      <c r="M3588" s="3" t="str">
        <f t="shared" si="231"/>
        <v/>
      </c>
    </row>
    <row r="3589" spans="3:13" x14ac:dyDescent="0.2">
      <c r="C3589" s="2"/>
      <c r="D3589" s="2"/>
      <c r="E3589" s="3" t="str">
        <f t="shared" si="228"/>
        <v/>
      </c>
      <c r="F3589" s="2"/>
      <c r="G3589" s="2"/>
      <c r="H3589" s="3" t="str">
        <f t="shared" si="229"/>
        <v/>
      </c>
      <c r="I3589" s="2"/>
      <c r="J3589" s="3" t="str">
        <f t="shared" si="230"/>
        <v/>
      </c>
      <c r="K3589" s="2"/>
      <c r="L3589" s="2"/>
      <c r="M3589" s="3" t="str">
        <f t="shared" si="231"/>
        <v/>
      </c>
    </row>
    <row r="3590" spans="3:13" x14ac:dyDescent="0.2">
      <c r="C3590" s="2"/>
      <c r="D3590" s="2"/>
      <c r="E3590" s="3" t="str">
        <f t="shared" si="228"/>
        <v/>
      </c>
      <c r="F3590" s="2"/>
      <c r="G3590" s="2"/>
      <c r="H3590" s="3" t="str">
        <f t="shared" si="229"/>
        <v/>
      </c>
      <c r="I3590" s="2"/>
      <c r="J3590" s="3" t="str">
        <f t="shared" si="230"/>
        <v/>
      </c>
      <c r="K3590" s="2"/>
      <c r="L3590" s="2"/>
      <c r="M3590" s="3" t="str">
        <f t="shared" si="231"/>
        <v/>
      </c>
    </row>
    <row r="3591" spans="3:13" x14ac:dyDescent="0.2">
      <c r="C3591" s="2"/>
      <c r="D3591" s="2"/>
      <c r="E3591" s="3" t="str">
        <f t="shared" si="228"/>
        <v/>
      </c>
      <c r="F3591" s="2"/>
      <c r="G3591" s="2"/>
      <c r="H3591" s="3" t="str">
        <f t="shared" si="229"/>
        <v/>
      </c>
      <c r="I3591" s="2"/>
      <c r="J3591" s="3" t="str">
        <f t="shared" si="230"/>
        <v/>
      </c>
      <c r="K3591" s="2"/>
      <c r="L3591" s="2"/>
      <c r="M3591" s="3" t="str">
        <f t="shared" si="231"/>
        <v/>
      </c>
    </row>
    <row r="3592" spans="3:13" x14ac:dyDescent="0.2">
      <c r="C3592" s="2"/>
      <c r="D3592" s="2"/>
      <c r="E3592" s="3" t="str">
        <f t="shared" si="228"/>
        <v/>
      </c>
      <c r="F3592" s="2"/>
      <c r="G3592" s="2"/>
      <c r="H3592" s="3" t="str">
        <f t="shared" si="229"/>
        <v/>
      </c>
      <c r="I3592" s="2"/>
      <c r="J3592" s="3" t="str">
        <f t="shared" si="230"/>
        <v/>
      </c>
      <c r="K3592" s="2"/>
      <c r="L3592" s="2"/>
      <c r="M3592" s="3" t="str">
        <f t="shared" si="231"/>
        <v/>
      </c>
    </row>
    <row r="3593" spans="3:13" x14ac:dyDescent="0.2">
      <c r="C3593" s="2"/>
      <c r="D3593" s="2"/>
      <c r="E3593" s="3" t="str">
        <f t="shared" si="228"/>
        <v/>
      </c>
      <c r="F3593" s="2"/>
      <c r="G3593" s="2"/>
      <c r="H3593" s="3" t="str">
        <f t="shared" si="229"/>
        <v/>
      </c>
      <c r="I3593" s="2"/>
      <c r="J3593" s="3" t="str">
        <f t="shared" si="230"/>
        <v/>
      </c>
      <c r="K3593" s="2"/>
      <c r="L3593" s="2"/>
      <c r="M3593" s="3" t="str">
        <f t="shared" si="231"/>
        <v/>
      </c>
    </row>
    <row r="3594" spans="3:13" x14ac:dyDescent="0.2">
      <c r="C3594" s="2"/>
      <c r="D3594" s="2"/>
      <c r="E3594" s="3" t="str">
        <f t="shared" si="228"/>
        <v/>
      </c>
      <c r="F3594" s="2"/>
      <c r="G3594" s="2"/>
      <c r="H3594" s="3" t="str">
        <f t="shared" si="229"/>
        <v/>
      </c>
      <c r="I3594" s="2"/>
      <c r="J3594" s="3" t="str">
        <f t="shared" si="230"/>
        <v/>
      </c>
      <c r="K3594" s="2"/>
      <c r="L3594" s="2"/>
      <c r="M3594" s="3" t="str">
        <f t="shared" si="231"/>
        <v/>
      </c>
    </row>
    <row r="3595" spans="3:13" x14ac:dyDescent="0.2">
      <c r="C3595" s="2"/>
      <c r="D3595" s="2"/>
      <c r="E3595" s="3" t="str">
        <f t="shared" si="228"/>
        <v/>
      </c>
      <c r="F3595" s="2"/>
      <c r="G3595" s="2"/>
      <c r="H3595" s="3" t="str">
        <f t="shared" si="229"/>
        <v/>
      </c>
      <c r="I3595" s="2"/>
      <c r="J3595" s="3" t="str">
        <f t="shared" si="230"/>
        <v/>
      </c>
      <c r="K3595" s="2"/>
      <c r="L3595" s="2"/>
      <c r="M3595" s="3" t="str">
        <f t="shared" si="231"/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ref="E3645:E3708" si="232">IF(C3645=0,"",(D3645/C3645-1))</f>
        <v/>
      </c>
      <c r="F3645" s="2"/>
      <c r="G3645" s="2"/>
      <c r="H3645" s="3" t="str">
        <f t="shared" ref="H3645:H3708" si="233">IF(F3645=0,"",(G3645/F3645-1))</f>
        <v/>
      </c>
      <c r="I3645" s="2"/>
      <c r="J3645" s="3" t="str">
        <f t="shared" ref="J3645:J3708" si="234">IF(I3645=0,"",(G3645/I3645-1))</f>
        <v/>
      </c>
      <c r="K3645" s="2"/>
      <c r="L3645" s="2"/>
      <c r="M3645" s="3" t="str">
        <f t="shared" ref="M3645:M3708" si="235">IF(K3645=0,"",(L3645/K3645-1))</f>
        <v/>
      </c>
    </row>
    <row r="3646" spans="3:13" x14ac:dyDescent="0.2">
      <c r="C3646" s="2"/>
      <c r="D3646" s="2"/>
      <c r="E3646" s="3" t="str">
        <f t="shared" si="232"/>
        <v/>
      </c>
      <c r="F3646" s="2"/>
      <c r="G3646" s="2"/>
      <c r="H3646" s="3" t="str">
        <f t="shared" si="233"/>
        <v/>
      </c>
      <c r="I3646" s="2"/>
      <c r="J3646" s="3" t="str">
        <f t="shared" si="234"/>
        <v/>
      </c>
      <c r="K3646" s="2"/>
      <c r="L3646" s="2"/>
      <c r="M3646" s="3" t="str">
        <f t="shared" si="235"/>
        <v/>
      </c>
    </row>
    <row r="3647" spans="3:13" x14ac:dyDescent="0.2">
      <c r="C3647" s="2"/>
      <c r="D3647" s="2"/>
      <c r="E3647" s="3" t="str">
        <f t="shared" si="232"/>
        <v/>
      </c>
      <c r="F3647" s="2"/>
      <c r="G3647" s="2"/>
      <c r="H3647" s="3" t="str">
        <f t="shared" si="233"/>
        <v/>
      </c>
      <c r="I3647" s="2"/>
      <c r="J3647" s="3" t="str">
        <f t="shared" si="234"/>
        <v/>
      </c>
      <c r="K3647" s="2"/>
      <c r="L3647" s="2"/>
      <c r="M3647" s="3" t="str">
        <f t="shared" si="235"/>
        <v/>
      </c>
    </row>
    <row r="3648" spans="3:13" x14ac:dyDescent="0.2">
      <c r="C3648" s="2"/>
      <c r="D3648" s="2"/>
      <c r="E3648" s="3" t="str">
        <f t="shared" si="232"/>
        <v/>
      </c>
      <c r="F3648" s="2"/>
      <c r="G3648" s="2"/>
      <c r="H3648" s="3" t="str">
        <f t="shared" si="233"/>
        <v/>
      </c>
      <c r="I3648" s="2"/>
      <c r="J3648" s="3" t="str">
        <f t="shared" si="234"/>
        <v/>
      </c>
      <c r="K3648" s="2"/>
      <c r="L3648" s="2"/>
      <c r="M3648" s="3" t="str">
        <f t="shared" si="235"/>
        <v/>
      </c>
    </row>
    <row r="3649" spans="3:13" x14ac:dyDescent="0.2">
      <c r="C3649" s="2"/>
      <c r="D3649" s="2"/>
      <c r="E3649" s="3" t="str">
        <f t="shared" si="232"/>
        <v/>
      </c>
      <c r="F3649" s="2"/>
      <c r="G3649" s="2"/>
      <c r="H3649" s="3" t="str">
        <f t="shared" si="233"/>
        <v/>
      </c>
      <c r="I3649" s="2"/>
      <c r="J3649" s="3" t="str">
        <f t="shared" si="234"/>
        <v/>
      </c>
      <c r="K3649" s="2"/>
      <c r="L3649" s="2"/>
      <c r="M3649" s="3" t="str">
        <f t="shared" si="235"/>
        <v/>
      </c>
    </row>
    <row r="3650" spans="3:13" x14ac:dyDescent="0.2">
      <c r="C3650" s="2"/>
      <c r="D3650" s="2"/>
      <c r="E3650" s="3" t="str">
        <f t="shared" si="232"/>
        <v/>
      </c>
      <c r="F3650" s="2"/>
      <c r="G3650" s="2"/>
      <c r="H3650" s="3" t="str">
        <f t="shared" si="233"/>
        <v/>
      </c>
      <c r="I3650" s="2"/>
      <c r="J3650" s="3" t="str">
        <f t="shared" si="234"/>
        <v/>
      </c>
      <c r="K3650" s="2"/>
      <c r="L3650" s="2"/>
      <c r="M3650" s="3" t="str">
        <f t="shared" si="235"/>
        <v/>
      </c>
    </row>
    <row r="3651" spans="3:13" x14ac:dyDescent="0.2">
      <c r="C3651" s="2"/>
      <c r="D3651" s="2"/>
      <c r="E3651" s="3" t="str">
        <f t="shared" si="232"/>
        <v/>
      </c>
      <c r="F3651" s="2"/>
      <c r="G3651" s="2"/>
      <c r="H3651" s="3" t="str">
        <f t="shared" si="233"/>
        <v/>
      </c>
      <c r="I3651" s="2"/>
      <c r="J3651" s="3" t="str">
        <f t="shared" si="234"/>
        <v/>
      </c>
      <c r="K3651" s="2"/>
      <c r="L3651" s="2"/>
      <c r="M3651" s="3" t="str">
        <f t="shared" si="235"/>
        <v/>
      </c>
    </row>
    <row r="3652" spans="3:13" x14ac:dyDescent="0.2">
      <c r="C3652" s="2"/>
      <c r="D3652" s="2"/>
      <c r="E3652" s="3" t="str">
        <f t="shared" si="232"/>
        <v/>
      </c>
      <c r="F3652" s="2"/>
      <c r="G3652" s="2"/>
      <c r="H3652" s="3" t="str">
        <f t="shared" si="233"/>
        <v/>
      </c>
      <c r="I3652" s="2"/>
      <c r="J3652" s="3" t="str">
        <f t="shared" si="234"/>
        <v/>
      </c>
      <c r="K3652" s="2"/>
      <c r="L3652" s="2"/>
      <c r="M3652" s="3" t="str">
        <f t="shared" si="235"/>
        <v/>
      </c>
    </row>
    <row r="3653" spans="3:13" x14ac:dyDescent="0.2">
      <c r="C3653" s="2"/>
      <c r="D3653" s="2"/>
      <c r="E3653" s="3" t="str">
        <f t="shared" si="232"/>
        <v/>
      </c>
      <c r="F3653" s="2"/>
      <c r="G3653" s="2"/>
      <c r="H3653" s="3" t="str">
        <f t="shared" si="233"/>
        <v/>
      </c>
      <c r="I3653" s="2"/>
      <c r="J3653" s="3" t="str">
        <f t="shared" si="234"/>
        <v/>
      </c>
      <c r="K3653" s="2"/>
      <c r="L3653" s="2"/>
      <c r="M3653" s="3" t="str">
        <f t="shared" si="235"/>
        <v/>
      </c>
    </row>
    <row r="3654" spans="3:13" x14ac:dyDescent="0.2">
      <c r="C3654" s="2"/>
      <c r="D3654" s="2"/>
      <c r="E3654" s="3" t="str">
        <f t="shared" si="232"/>
        <v/>
      </c>
      <c r="F3654" s="2"/>
      <c r="G3654" s="2"/>
      <c r="H3654" s="3" t="str">
        <f t="shared" si="233"/>
        <v/>
      </c>
      <c r="I3654" s="2"/>
      <c r="J3654" s="3" t="str">
        <f t="shared" si="234"/>
        <v/>
      </c>
      <c r="K3654" s="2"/>
      <c r="L3654" s="2"/>
      <c r="M3654" s="3" t="str">
        <f t="shared" si="235"/>
        <v/>
      </c>
    </row>
    <row r="3655" spans="3:13" x14ac:dyDescent="0.2">
      <c r="C3655" s="2"/>
      <c r="D3655" s="2"/>
      <c r="E3655" s="3" t="str">
        <f t="shared" si="232"/>
        <v/>
      </c>
      <c r="F3655" s="2"/>
      <c r="G3655" s="2"/>
      <c r="H3655" s="3" t="str">
        <f t="shared" si="233"/>
        <v/>
      </c>
      <c r="I3655" s="2"/>
      <c r="J3655" s="3" t="str">
        <f t="shared" si="234"/>
        <v/>
      </c>
      <c r="K3655" s="2"/>
      <c r="L3655" s="2"/>
      <c r="M3655" s="3" t="str">
        <f t="shared" si="235"/>
        <v/>
      </c>
    </row>
    <row r="3656" spans="3:13" x14ac:dyDescent="0.2">
      <c r="C3656" s="2"/>
      <c r="D3656" s="2"/>
      <c r="E3656" s="3" t="str">
        <f t="shared" si="232"/>
        <v/>
      </c>
      <c r="F3656" s="2"/>
      <c r="G3656" s="2"/>
      <c r="H3656" s="3" t="str">
        <f t="shared" si="233"/>
        <v/>
      </c>
      <c r="I3656" s="2"/>
      <c r="J3656" s="3" t="str">
        <f t="shared" si="234"/>
        <v/>
      </c>
      <c r="K3656" s="2"/>
      <c r="L3656" s="2"/>
      <c r="M3656" s="3" t="str">
        <f t="shared" si="235"/>
        <v/>
      </c>
    </row>
    <row r="3657" spans="3:13" x14ac:dyDescent="0.2">
      <c r="C3657" s="2"/>
      <c r="D3657" s="2"/>
      <c r="E3657" s="3" t="str">
        <f t="shared" si="232"/>
        <v/>
      </c>
      <c r="F3657" s="2"/>
      <c r="G3657" s="2"/>
      <c r="H3657" s="3" t="str">
        <f t="shared" si="233"/>
        <v/>
      </c>
      <c r="I3657" s="2"/>
      <c r="J3657" s="3" t="str">
        <f t="shared" si="234"/>
        <v/>
      </c>
      <c r="K3657" s="2"/>
      <c r="L3657" s="2"/>
      <c r="M3657" s="3" t="str">
        <f t="shared" si="235"/>
        <v/>
      </c>
    </row>
    <row r="3658" spans="3:13" x14ac:dyDescent="0.2">
      <c r="C3658" s="2"/>
      <c r="D3658" s="2"/>
      <c r="E3658" s="3" t="str">
        <f t="shared" si="232"/>
        <v/>
      </c>
      <c r="F3658" s="2"/>
      <c r="G3658" s="2"/>
      <c r="H3658" s="3" t="str">
        <f t="shared" si="233"/>
        <v/>
      </c>
      <c r="I3658" s="2"/>
      <c r="J3658" s="3" t="str">
        <f t="shared" si="234"/>
        <v/>
      </c>
      <c r="K3658" s="2"/>
      <c r="L3658" s="2"/>
      <c r="M3658" s="3" t="str">
        <f t="shared" si="235"/>
        <v/>
      </c>
    </row>
    <row r="3659" spans="3:13" x14ac:dyDescent="0.2">
      <c r="C3659" s="2"/>
      <c r="D3659" s="2"/>
      <c r="E3659" s="3" t="str">
        <f t="shared" si="232"/>
        <v/>
      </c>
      <c r="F3659" s="2"/>
      <c r="G3659" s="2"/>
      <c r="H3659" s="3" t="str">
        <f t="shared" si="233"/>
        <v/>
      </c>
      <c r="I3659" s="2"/>
      <c r="J3659" s="3" t="str">
        <f t="shared" si="234"/>
        <v/>
      </c>
      <c r="K3659" s="2"/>
      <c r="L3659" s="2"/>
      <c r="M3659" s="3" t="str">
        <f t="shared" si="235"/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ref="E3709:E3772" si="236">IF(C3709=0,"",(D3709/C3709-1))</f>
        <v/>
      </c>
      <c r="F3709" s="2"/>
      <c r="G3709" s="2"/>
      <c r="H3709" s="3" t="str">
        <f t="shared" ref="H3709:H3772" si="237">IF(F3709=0,"",(G3709/F3709-1))</f>
        <v/>
      </c>
      <c r="I3709" s="2"/>
      <c r="J3709" s="3" t="str">
        <f t="shared" ref="J3709:J3772" si="238">IF(I3709=0,"",(G3709/I3709-1))</f>
        <v/>
      </c>
      <c r="K3709" s="2"/>
      <c r="L3709" s="2"/>
      <c r="M3709" s="3" t="str">
        <f t="shared" ref="M3709:M3772" si="239">IF(K3709=0,"",(L3709/K3709-1))</f>
        <v/>
      </c>
    </row>
    <row r="3710" spans="3:13" x14ac:dyDescent="0.2">
      <c r="C3710" s="2"/>
      <c r="D3710" s="2"/>
      <c r="E3710" s="3" t="str">
        <f t="shared" si="236"/>
        <v/>
      </c>
      <c r="F3710" s="2"/>
      <c r="G3710" s="2"/>
      <c r="H3710" s="3" t="str">
        <f t="shared" si="237"/>
        <v/>
      </c>
      <c r="I3710" s="2"/>
      <c r="J3710" s="3" t="str">
        <f t="shared" si="238"/>
        <v/>
      </c>
      <c r="K3710" s="2"/>
      <c r="L3710" s="2"/>
      <c r="M3710" s="3" t="str">
        <f t="shared" si="239"/>
        <v/>
      </c>
    </row>
    <row r="3711" spans="3:13" x14ac:dyDescent="0.2">
      <c r="C3711" s="2"/>
      <c r="D3711" s="2"/>
      <c r="E3711" s="3" t="str">
        <f t="shared" si="236"/>
        <v/>
      </c>
      <c r="F3711" s="2"/>
      <c r="G3711" s="2"/>
      <c r="H3711" s="3" t="str">
        <f t="shared" si="237"/>
        <v/>
      </c>
      <c r="I3711" s="2"/>
      <c r="J3711" s="3" t="str">
        <f t="shared" si="238"/>
        <v/>
      </c>
      <c r="K3711" s="2"/>
      <c r="L3711" s="2"/>
      <c r="M3711" s="3" t="str">
        <f t="shared" si="239"/>
        <v/>
      </c>
    </row>
    <row r="3712" spans="3:13" x14ac:dyDescent="0.2">
      <c r="C3712" s="2"/>
      <c r="D3712" s="2"/>
      <c r="E3712" s="3" t="str">
        <f t="shared" si="236"/>
        <v/>
      </c>
      <c r="F3712" s="2"/>
      <c r="G3712" s="2"/>
      <c r="H3712" s="3" t="str">
        <f t="shared" si="237"/>
        <v/>
      </c>
      <c r="I3712" s="2"/>
      <c r="J3712" s="3" t="str">
        <f t="shared" si="238"/>
        <v/>
      </c>
      <c r="K3712" s="2"/>
      <c r="L3712" s="2"/>
      <c r="M3712" s="3" t="str">
        <f t="shared" si="239"/>
        <v/>
      </c>
    </row>
    <row r="3713" spans="3:13" x14ac:dyDescent="0.2">
      <c r="C3713" s="2"/>
      <c r="D3713" s="2"/>
      <c r="E3713" s="3" t="str">
        <f t="shared" si="236"/>
        <v/>
      </c>
      <c r="F3713" s="2"/>
      <c r="G3713" s="2"/>
      <c r="H3713" s="3" t="str">
        <f t="shared" si="237"/>
        <v/>
      </c>
      <c r="I3713" s="2"/>
      <c r="J3713" s="3" t="str">
        <f t="shared" si="238"/>
        <v/>
      </c>
      <c r="K3713" s="2"/>
      <c r="L3713" s="2"/>
      <c r="M3713" s="3" t="str">
        <f t="shared" si="239"/>
        <v/>
      </c>
    </row>
    <row r="3714" spans="3:13" x14ac:dyDescent="0.2">
      <c r="C3714" s="2"/>
      <c r="D3714" s="2"/>
      <c r="E3714" s="3" t="str">
        <f t="shared" si="236"/>
        <v/>
      </c>
      <c r="F3714" s="2"/>
      <c r="G3714" s="2"/>
      <c r="H3714" s="3" t="str">
        <f t="shared" si="237"/>
        <v/>
      </c>
      <c r="I3714" s="2"/>
      <c r="J3714" s="3" t="str">
        <f t="shared" si="238"/>
        <v/>
      </c>
      <c r="K3714" s="2"/>
      <c r="L3714" s="2"/>
      <c r="M3714" s="3" t="str">
        <f t="shared" si="239"/>
        <v/>
      </c>
    </row>
    <row r="3715" spans="3:13" x14ac:dyDescent="0.2">
      <c r="C3715" s="2"/>
      <c r="D3715" s="2"/>
      <c r="E3715" s="3" t="str">
        <f t="shared" si="236"/>
        <v/>
      </c>
      <c r="F3715" s="2"/>
      <c r="G3715" s="2"/>
      <c r="H3715" s="3" t="str">
        <f t="shared" si="237"/>
        <v/>
      </c>
      <c r="I3715" s="2"/>
      <c r="J3715" s="3" t="str">
        <f t="shared" si="238"/>
        <v/>
      </c>
      <c r="K3715" s="2"/>
      <c r="L3715" s="2"/>
      <c r="M3715" s="3" t="str">
        <f t="shared" si="239"/>
        <v/>
      </c>
    </row>
    <row r="3716" spans="3:13" x14ac:dyDescent="0.2">
      <c r="C3716" s="2"/>
      <c r="D3716" s="2"/>
      <c r="E3716" s="3" t="str">
        <f t="shared" si="236"/>
        <v/>
      </c>
      <c r="F3716" s="2"/>
      <c r="G3716" s="2"/>
      <c r="H3716" s="3" t="str">
        <f t="shared" si="237"/>
        <v/>
      </c>
      <c r="I3716" s="2"/>
      <c r="J3716" s="3" t="str">
        <f t="shared" si="238"/>
        <v/>
      </c>
      <c r="K3716" s="2"/>
      <c r="L3716" s="2"/>
      <c r="M3716" s="3" t="str">
        <f t="shared" si="239"/>
        <v/>
      </c>
    </row>
    <row r="3717" spans="3:13" x14ac:dyDescent="0.2">
      <c r="C3717" s="2"/>
      <c r="D3717" s="2"/>
      <c r="E3717" s="3" t="str">
        <f t="shared" si="236"/>
        <v/>
      </c>
      <c r="F3717" s="2"/>
      <c r="G3717" s="2"/>
      <c r="H3717" s="3" t="str">
        <f t="shared" si="237"/>
        <v/>
      </c>
      <c r="I3717" s="2"/>
      <c r="J3717" s="3" t="str">
        <f t="shared" si="238"/>
        <v/>
      </c>
      <c r="K3717" s="2"/>
      <c r="L3717" s="2"/>
      <c r="M3717" s="3" t="str">
        <f t="shared" si="239"/>
        <v/>
      </c>
    </row>
    <row r="3718" spans="3:13" x14ac:dyDescent="0.2">
      <c r="C3718" s="2"/>
      <c r="D3718" s="2"/>
      <c r="E3718" s="3" t="str">
        <f t="shared" si="236"/>
        <v/>
      </c>
      <c r="F3718" s="2"/>
      <c r="G3718" s="2"/>
      <c r="H3718" s="3" t="str">
        <f t="shared" si="237"/>
        <v/>
      </c>
      <c r="I3718" s="2"/>
      <c r="J3718" s="3" t="str">
        <f t="shared" si="238"/>
        <v/>
      </c>
      <c r="K3718" s="2"/>
      <c r="L3718" s="2"/>
      <c r="M3718" s="3" t="str">
        <f t="shared" si="239"/>
        <v/>
      </c>
    </row>
    <row r="3719" spans="3:13" x14ac:dyDescent="0.2">
      <c r="C3719" s="2"/>
      <c r="D3719" s="2"/>
      <c r="E3719" s="3" t="str">
        <f t="shared" si="236"/>
        <v/>
      </c>
      <c r="F3719" s="2"/>
      <c r="G3719" s="2"/>
      <c r="H3719" s="3" t="str">
        <f t="shared" si="237"/>
        <v/>
      </c>
      <c r="I3719" s="2"/>
      <c r="J3719" s="3" t="str">
        <f t="shared" si="238"/>
        <v/>
      </c>
      <c r="K3719" s="2"/>
      <c r="L3719" s="2"/>
      <c r="M3719" s="3" t="str">
        <f t="shared" si="239"/>
        <v/>
      </c>
    </row>
    <row r="3720" spans="3:13" x14ac:dyDescent="0.2">
      <c r="C3720" s="2"/>
      <c r="D3720" s="2"/>
      <c r="E3720" s="3" t="str">
        <f t="shared" si="236"/>
        <v/>
      </c>
      <c r="F3720" s="2"/>
      <c r="G3720" s="2"/>
      <c r="H3720" s="3" t="str">
        <f t="shared" si="237"/>
        <v/>
      </c>
      <c r="I3720" s="2"/>
      <c r="J3720" s="3" t="str">
        <f t="shared" si="238"/>
        <v/>
      </c>
      <c r="K3720" s="2"/>
      <c r="L3720" s="2"/>
      <c r="M3720" s="3" t="str">
        <f t="shared" si="239"/>
        <v/>
      </c>
    </row>
    <row r="3721" spans="3:13" x14ac:dyDescent="0.2">
      <c r="C3721" s="2"/>
      <c r="D3721" s="2"/>
      <c r="E3721" s="3" t="str">
        <f t="shared" si="236"/>
        <v/>
      </c>
      <c r="F3721" s="2"/>
      <c r="G3721" s="2"/>
      <c r="H3721" s="3" t="str">
        <f t="shared" si="237"/>
        <v/>
      </c>
      <c r="I3721" s="2"/>
      <c r="J3721" s="3" t="str">
        <f t="shared" si="238"/>
        <v/>
      </c>
      <c r="K3721" s="2"/>
      <c r="L3721" s="2"/>
      <c r="M3721" s="3" t="str">
        <f t="shared" si="239"/>
        <v/>
      </c>
    </row>
    <row r="3722" spans="3:13" x14ac:dyDescent="0.2">
      <c r="C3722" s="2"/>
      <c r="D3722" s="2"/>
      <c r="E3722" s="3" t="str">
        <f t="shared" si="236"/>
        <v/>
      </c>
      <c r="F3722" s="2"/>
      <c r="G3722" s="2"/>
      <c r="H3722" s="3" t="str">
        <f t="shared" si="237"/>
        <v/>
      </c>
      <c r="I3722" s="2"/>
      <c r="J3722" s="3" t="str">
        <f t="shared" si="238"/>
        <v/>
      </c>
      <c r="K3722" s="2"/>
      <c r="L3722" s="2"/>
      <c r="M3722" s="3" t="str">
        <f t="shared" si="239"/>
        <v/>
      </c>
    </row>
    <row r="3723" spans="3:13" x14ac:dyDescent="0.2">
      <c r="C3723" s="2"/>
      <c r="D3723" s="2"/>
      <c r="E3723" s="3" t="str">
        <f t="shared" si="236"/>
        <v/>
      </c>
      <c r="F3723" s="2"/>
      <c r="G3723" s="2"/>
      <c r="H3723" s="3" t="str">
        <f t="shared" si="237"/>
        <v/>
      </c>
      <c r="I3723" s="2"/>
      <c r="J3723" s="3" t="str">
        <f t="shared" si="238"/>
        <v/>
      </c>
      <c r="K3723" s="2"/>
      <c r="L3723" s="2"/>
      <c r="M3723" s="3" t="str">
        <f t="shared" si="239"/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ref="E3773:E3836" si="240">IF(C3773=0,"",(D3773/C3773-1))</f>
        <v/>
      </c>
      <c r="F3773" s="2"/>
      <c r="G3773" s="2"/>
      <c r="H3773" s="3" t="str">
        <f t="shared" ref="H3773:H3836" si="241">IF(F3773=0,"",(G3773/F3773-1))</f>
        <v/>
      </c>
      <c r="I3773" s="2"/>
      <c r="J3773" s="3" t="str">
        <f t="shared" ref="J3773:J3836" si="242">IF(I3773=0,"",(G3773/I3773-1))</f>
        <v/>
      </c>
      <c r="K3773" s="2"/>
      <c r="L3773" s="2"/>
      <c r="M3773" s="3" t="str">
        <f t="shared" ref="M3773:M3836" si="243">IF(K3773=0,"",(L3773/K3773-1))</f>
        <v/>
      </c>
    </row>
    <row r="3774" spans="3:13" x14ac:dyDescent="0.2">
      <c r="C3774" s="2"/>
      <c r="D3774" s="2"/>
      <c r="E3774" s="3" t="str">
        <f t="shared" si="240"/>
        <v/>
      </c>
      <c r="F3774" s="2"/>
      <c r="G3774" s="2"/>
      <c r="H3774" s="3" t="str">
        <f t="shared" si="241"/>
        <v/>
      </c>
      <c r="I3774" s="2"/>
      <c r="J3774" s="3" t="str">
        <f t="shared" si="242"/>
        <v/>
      </c>
      <c r="K3774" s="2"/>
      <c r="L3774" s="2"/>
      <c r="M3774" s="3" t="str">
        <f t="shared" si="243"/>
        <v/>
      </c>
    </row>
    <row r="3775" spans="3:13" x14ac:dyDescent="0.2">
      <c r="C3775" s="2"/>
      <c r="D3775" s="2"/>
      <c r="E3775" s="3" t="str">
        <f t="shared" si="240"/>
        <v/>
      </c>
      <c r="F3775" s="2"/>
      <c r="G3775" s="2"/>
      <c r="H3775" s="3" t="str">
        <f t="shared" si="241"/>
        <v/>
      </c>
      <c r="I3775" s="2"/>
      <c r="J3775" s="3" t="str">
        <f t="shared" si="242"/>
        <v/>
      </c>
      <c r="K3775" s="2"/>
      <c r="L3775" s="2"/>
      <c r="M3775" s="3" t="str">
        <f t="shared" si="243"/>
        <v/>
      </c>
    </row>
    <row r="3776" spans="3:13" x14ac:dyDescent="0.2">
      <c r="C3776" s="2"/>
      <c r="D3776" s="2"/>
      <c r="E3776" s="3" t="str">
        <f t="shared" si="240"/>
        <v/>
      </c>
      <c r="F3776" s="2"/>
      <c r="G3776" s="2"/>
      <c r="H3776" s="3" t="str">
        <f t="shared" si="241"/>
        <v/>
      </c>
      <c r="I3776" s="2"/>
      <c r="J3776" s="3" t="str">
        <f t="shared" si="242"/>
        <v/>
      </c>
      <c r="K3776" s="2"/>
      <c r="L3776" s="2"/>
      <c r="M3776" s="3" t="str">
        <f t="shared" si="243"/>
        <v/>
      </c>
    </row>
    <row r="3777" spans="3:13" x14ac:dyDescent="0.2">
      <c r="C3777" s="2"/>
      <c r="D3777" s="2"/>
      <c r="E3777" s="3" t="str">
        <f t="shared" si="240"/>
        <v/>
      </c>
      <c r="F3777" s="2"/>
      <c r="G3777" s="2"/>
      <c r="H3777" s="3" t="str">
        <f t="shared" si="241"/>
        <v/>
      </c>
      <c r="I3777" s="2"/>
      <c r="J3777" s="3" t="str">
        <f t="shared" si="242"/>
        <v/>
      </c>
      <c r="K3777" s="2"/>
      <c r="L3777" s="2"/>
      <c r="M3777" s="3" t="str">
        <f t="shared" si="243"/>
        <v/>
      </c>
    </row>
    <row r="3778" spans="3:13" x14ac:dyDescent="0.2">
      <c r="C3778" s="2"/>
      <c r="D3778" s="2"/>
      <c r="E3778" s="3" t="str">
        <f t="shared" si="240"/>
        <v/>
      </c>
      <c r="F3778" s="2"/>
      <c r="G3778" s="2"/>
      <c r="H3778" s="3" t="str">
        <f t="shared" si="241"/>
        <v/>
      </c>
      <c r="I3778" s="2"/>
      <c r="J3778" s="3" t="str">
        <f t="shared" si="242"/>
        <v/>
      </c>
      <c r="K3778" s="2"/>
      <c r="L3778" s="2"/>
      <c r="M3778" s="3" t="str">
        <f t="shared" si="243"/>
        <v/>
      </c>
    </row>
    <row r="3779" spans="3:13" x14ac:dyDescent="0.2">
      <c r="C3779" s="2"/>
      <c r="D3779" s="2"/>
      <c r="E3779" s="3" t="str">
        <f t="shared" si="240"/>
        <v/>
      </c>
      <c r="F3779" s="2"/>
      <c r="G3779" s="2"/>
      <c r="H3779" s="3" t="str">
        <f t="shared" si="241"/>
        <v/>
      </c>
      <c r="I3779" s="2"/>
      <c r="J3779" s="3" t="str">
        <f t="shared" si="242"/>
        <v/>
      </c>
      <c r="K3779" s="2"/>
      <c r="L3779" s="2"/>
      <c r="M3779" s="3" t="str">
        <f t="shared" si="243"/>
        <v/>
      </c>
    </row>
    <row r="3780" spans="3:13" x14ac:dyDescent="0.2">
      <c r="C3780" s="2"/>
      <c r="D3780" s="2"/>
      <c r="E3780" s="3" t="str">
        <f t="shared" si="240"/>
        <v/>
      </c>
      <c r="F3780" s="2"/>
      <c r="G3780" s="2"/>
      <c r="H3780" s="3" t="str">
        <f t="shared" si="241"/>
        <v/>
      </c>
      <c r="I3780" s="2"/>
      <c r="J3780" s="3" t="str">
        <f t="shared" si="242"/>
        <v/>
      </c>
      <c r="K3780" s="2"/>
      <c r="L3780" s="2"/>
      <c r="M3780" s="3" t="str">
        <f t="shared" si="243"/>
        <v/>
      </c>
    </row>
    <row r="3781" spans="3:13" x14ac:dyDescent="0.2">
      <c r="C3781" s="2"/>
      <c r="D3781" s="2"/>
      <c r="E3781" s="3" t="str">
        <f t="shared" si="240"/>
        <v/>
      </c>
      <c r="F3781" s="2"/>
      <c r="G3781" s="2"/>
      <c r="H3781" s="3" t="str">
        <f t="shared" si="241"/>
        <v/>
      </c>
      <c r="I3781" s="2"/>
      <c r="J3781" s="3" t="str">
        <f t="shared" si="242"/>
        <v/>
      </c>
      <c r="K3781" s="2"/>
      <c r="L3781" s="2"/>
      <c r="M3781" s="3" t="str">
        <f t="shared" si="243"/>
        <v/>
      </c>
    </row>
    <row r="3782" spans="3:13" x14ac:dyDescent="0.2">
      <c r="C3782" s="2"/>
      <c r="D3782" s="2"/>
      <c r="E3782" s="3" t="str">
        <f t="shared" si="240"/>
        <v/>
      </c>
      <c r="F3782" s="2"/>
      <c r="G3782" s="2"/>
      <c r="H3782" s="3" t="str">
        <f t="shared" si="241"/>
        <v/>
      </c>
      <c r="I3782" s="2"/>
      <c r="J3782" s="3" t="str">
        <f t="shared" si="242"/>
        <v/>
      </c>
      <c r="K3782" s="2"/>
      <c r="L3782" s="2"/>
      <c r="M3782" s="3" t="str">
        <f t="shared" si="243"/>
        <v/>
      </c>
    </row>
    <row r="3783" spans="3:13" x14ac:dyDescent="0.2">
      <c r="C3783" s="2"/>
      <c r="D3783" s="2"/>
      <c r="E3783" s="3" t="str">
        <f t="shared" si="240"/>
        <v/>
      </c>
      <c r="F3783" s="2"/>
      <c r="G3783" s="2"/>
      <c r="H3783" s="3" t="str">
        <f t="shared" si="241"/>
        <v/>
      </c>
      <c r="I3783" s="2"/>
      <c r="J3783" s="3" t="str">
        <f t="shared" si="242"/>
        <v/>
      </c>
      <c r="K3783" s="2"/>
      <c r="L3783" s="2"/>
      <c r="M3783" s="3" t="str">
        <f t="shared" si="243"/>
        <v/>
      </c>
    </row>
    <row r="3784" spans="3:13" x14ac:dyDescent="0.2">
      <c r="C3784" s="2"/>
      <c r="D3784" s="2"/>
      <c r="E3784" s="3" t="str">
        <f t="shared" si="240"/>
        <v/>
      </c>
      <c r="F3784" s="2"/>
      <c r="G3784" s="2"/>
      <c r="H3784" s="3" t="str">
        <f t="shared" si="241"/>
        <v/>
      </c>
      <c r="I3784" s="2"/>
      <c r="J3784" s="3" t="str">
        <f t="shared" si="242"/>
        <v/>
      </c>
      <c r="K3784" s="2"/>
      <c r="L3784" s="2"/>
      <c r="M3784" s="3" t="str">
        <f t="shared" si="243"/>
        <v/>
      </c>
    </row>
    <row r="3785" spans="3:13" x14ac:dyDescent="0.2">
      <c r="C3785" s="2"/>
      <c r="D3785" s="2"/>
      <c r="E3785" s="3" t="str">
        <f t="shared" si="240"/>
        <v/>
      </c>
      <c r="F3785" s="2"/>
      <c r="G3785" s="2"/>
      <c r="H3785" s="3" t="str">
        <f t="shared" si="241"/>
        <v/>
      </c>
      <c r="I3785" s="2"/>
      <c r="J3785" s="3" t="str">
        <f t="shared" si="242"/>
        <v/>
      </c>
      <c r="K3785" s="2"/>
      <c r="L3785" s="2"/>
      <c r="M3785" s="3" t="str">
        <f t="shared" si="243"/>
        <v/>
      </c>
    </row>
    <row r="3786" spans="3:13" x14ac:dyDescent="0.2">
      <c r="C3786" s="2"/>
      <c r="D3786" s="2"/>
      <c r="E3786" s="3" t="str">
        <f t="shared" si="240"/>
        <v/>
      </c>
      <c r="F3786" s="2"/>
      <c r="G3786" s="2"/>
      <c r="H3786" s="3" t="str">
        <f t="shared" si="241"/>
        <v/>
      </c>
      <c r="I3786" s="2"/>
      <c r="J3786" s="3" t="str">
        <f t="shared" si="242"/>
        <v/>
      </c>
      <c r="K3786" s="2"/>
      <c r="L3786" s="2"/>
      <c r="M3786" s="3" t="str">
        <f t="shared" si="243"/>
        <v/>
      </c>
    </row>
    <row r="3787" spans="3:13" x14ac:dyDescent="0.2">
      <c r="C3787" s="2"/>
      <c r="D3787" s="2"/>
      <c r="E3787" s="3" t="str">
        <f t="shared" si="240"/>
        <v/>
      </c>
      <c r="F3787" s="2"/>
      <c r="G3787" s="2"/>
      <c r="H3787" s="3" t="str">
        <f t="shared" si="241"/>
        <v/>
      </c>
      <c r="I3787" s="2"/>
      <c r="J3787" s="3" t="str">
        <f t="shared" si="242"/>
        <v/>
      </c>
      <c r="K3787" s="2"/>
      <c r="L3787" s="2"/>
      <c r="M3787" s="3" t="str">
        <f t="shared" si="243"/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ref="E3837:E3900" si="244">IF(C3837=0,"",(D3837/C3837-1))</f>
        <v/>
      </c>
      <c r="F3837" s="2"/>
      <c r="G3837" s="2"/>
      <c r="H3837" s="3" t="str">
        <f t="shared" ref="H3837:H3900" si="245">IF(F3837=0,"",(G3837/F3837-1))</f>
        <v/>
      </c>
      <c r="I3837" s="2"/>
      <c r="J3837" s="3" t="str">
        <f t="shared" ref="J3837:J3900" si="246">IF(I3837=0,"",(G3837/I3837-1))</f>
        <v/>
      </c>
      <c r="K3837" s="2"/>
      <c r="L3837" s="2"/>
      <c r="M3837" s="3" t="str">
        <f t="shared" ref="M3837:M3900" si="247">IF(K3837=0,"",(L3837/K3837-1))</f>
        <v/>
      </c>
    </row>
    <row r="3838" spans="3:13" x14ac:dyDescent="0.2">
      <c r="C3838" s="2"/>
      <c r="D3838" s="2"/>
      <c r="E3838" s="3" t="str">
        <f t="shared" si="244"/>
        <v/>
      </c>
      <c r="F3838" s="2"/>
      <c r="G3838" s="2"/>
      <c r="H3838" s="3" t="str">
        <f t="shared" si="245"/>
        <v/>
      </c>
      <c r="I3838" s="2"/>
      <c r="J3838" s="3" t="str">
        <f t="shared" si="246"/>
        <v/>
      </c>
      <c r="K3838" s="2"/>
      <c r="L3838" s="2"/>
      <c r="M3838" s="3" t="str">
        <f t="shared" si="247"/>
        <v/>
      </c>
    </row>
    <row r="3839" spans="3:13" x14ac:dyDescent="0.2">
      <c r="C3839" s="2"/>
      <c r="D3839" s="2"/>
      <c r="E3839" s="3" t="str">
        <f t="shared" si="244"/>
        <v/>
      </c>
      <c r="F3839" s="2"/>
      <c r="G3839" s="2"/>
      <c r="H3839" s="3" t="str">
        <f t="shared" si="245"/>
        <v/>
      </c>
      <c r="I3839" s="2"/>
      <c r="J3839" s="3" t="str">
        <f t="shared" si="246"/>
        <v/>
      </c>
      <c r="K3839" s="2"/>
      <c r="L3839" s="2"/>
      <c r="M3839" s="3" t="str">
        <f t="shared" si="247"/>
        <v/>
      </c>
    </row>
    <row r="3840" spans="3:13" x14ac:dyDescent="0.2">
      <c r="C3840" s="2"/>
      <c r="D3840" s="2"/>
      <c r="E3840" s="3" t="str">
        <f t="shared" si="244"/>
        <v/>
      </c>
      <c r="F3840" s="2"/>
      <c r="G3840" s="2"/>
      <c r="H3840" s="3" t="str">
        <f t="shared" si="245"/>
        <v/>
      </c>
      <c r="I3840" s="2"/>
      <c r="J3840" s="3" t="str">
        <f t="shared" si="246"/>
        <v/>
      </c>
      <c r="K3840" s="2"/>
      <c r="L3840" s="2"/>
      <c r="M3840" s="3" t="str">
        <f t="shared" si="247"/>
        <v/>
      </c>
    </row>
    <row r="3841" spans="3:13" x14ac:dyDescent="0.2">
      <c r="C3841" s="2"/>
      <c r="D3841" s="2"/>
      <c r="E3841" s="3" t="str">
        <f t="shared" si="244"/>
        <v/>
      </c>
      <c r="F3841" s="2"/>
      <c r="G3841" s="2"/>
      <c r="H3841" s="3" t="str">
        <f t="shared" si="245"/>
        <v/>
      </c>
      <c r="I3841" s="2"/>
      <c r="J3841" s="3" t="str">
        <f t="shared" si="246"/>
        <v/>
      </c>
      <c r="K3841" s="2"/>
      <c r="L3841" s="2"/>
      <c r="M3841" s="3" t="str">
        <f t="shared" si="247"/>
        <v/>
      </c>
    </row>
    <row r="3842" spans="3:13" x14ac:dyDescent="0.2">
      <c r="C3842" s="2"/>
      <c r="D3842" s="2"/>
      <c r="E3842" s="3" t="str">
        <f t="shared" si="244"/>
        <v/>
      </c>
      <c r="F3842" s="2"/>
      <c r="G3842" s="2"/>
      <c r="H3842" s="3" t="str">
        <f t="shared" si="245"/>
        <v/>
      </c>
      <c r="I3842" s="2"/>
      <c r="J3842" s="3" t="str">
        <f t="shared" si="246"/>
        <v/>
      </c>
      <c r="K3842" s="2"/>
      <c r="L3842" s="2"/>
      <c r="M3842" s="3" t="str">
        <f t="shared" si="247"/>
        <v/>
      </c>
    </row>
    <row r="3843" spans="3:13" x14ac:dyDescent="0.2">
      <c r="C3843" s="2"/>
      <c r="D3843" s="2"/>
      <c r="E3843" s="3" t="str">
        <f t="shared" si="244"/>
        <v/>
      </c>
      <c r="F3843" s="2"/>
      <c r="G3843" s="2"/>
      <c r="H3843" s="3" t="str">
        <f t="shared" si="245"/>
        <v/>
      </c>
      <c r="I3843" s="2"/>
      <c r="J3843" s="3" t="str">
        <f t="shared" si="246"/>
        <v/>
      </c>
      <c r="K3843" s="2"/>
      <c r="L3843" s="2"/>
      <c r="M3843" s="3" t="str">
        <f t="shared" si="247"/>
        <v/>
      </c>
    </row>
    <row r="3844" spans="3:13" x14ac:dyDescent="0.2">
      <c r="C3844" s="2"/>
      <c r="D3844" s="2"/>
      <c r="E3844" s="3" t="str">
        <f t="shared" si="244"/>
        <v/>
      </c>
      <c r="F3844" s="2"/>
      <c r="G3844" s="2"/>
      <c r="H3844" s="3" t="str">
        <f t="shared" si="245"/>
        <v/>
      </c>
      <c r="I3844" s="2"/>
      <c r="J3844" s="3" t="str">
        <f t="shared" si="246"/>
        <v/>
      </c>
      <c r="K3844" s="2"/>
      <c r="L3844" s="2"/>
      <c r="M3844" s="3" t="str">
        <f t="shared" si="247"/>
        <v/>
      </c>
    </row>
    <row r="3845" spans="3:13" x14ac:dyDescent="0.2">
      <c r="C3845" s="2"/>
      <c r="D3845" s="2"/>
      <c r="E3845" s="3" t="str">
        <f t="shared" si="244"/>
        <v/>
      </c>
      <c r="F3845" s="2"/>
      <c r="G3845" s="2"/>
      <c r="H3845" s="3" t="str">
        <f t="shared" si="245"/>
        <v/>
      </c>
      <c r="I3845" s="2"/>
      <c r="J3845" s="3" t="str">
        <f t="shared" si="246"/>
        <v/>
      </c>
      <c r="K3845" s="2"/>
      <c r="L3845" s="2"/>
      <c r="M3845" s="3" t="str">
        <f t="shared" si="247"/>
        <v/>
      </c>
    </row>
    <row r="3846" spans="3:13" x14ac:dyDescent="0.2">
      <c r="C3846" s="2"/>
      <c r="D3846" s="2"/>
      <c r="E3846" s="3" t="str">
        <f t="shared" si="244"/>
        <v/>
      </c>
      <c r="F3846" s="2"/>
      <c r="G3846" s="2"/>
      <c r="H3846" s="3" t="str">
        <f t="shared" si="245"/>
        <v/>
      </c>
      <c r="I3846" s="2"/>
      <c r="J3846" s="3" t="str">
        <f t="shared" si="246"/>
        <v/>
      </c>
      <c r="K3846" s="2"/>
      <c r="L3846" s="2"/>
      <c r="M3846" s="3" t="str">
        <f t="shared" si="247"/>
        <v/>
      </c>
    </row>
    <row r="3847" spans="3:13" x14ac:dyDescent="0.2">
      <c r="C3847" s="2"/>
      <c r="D3847" s="2"/>
      <c r="E3847" s="3" t="str">
        <f t="shared" si="244"/>
        <v/>
      </c>
      <c r="F3847" s="2"/>
      <c r="G3847" s="2"/>
      <c r="H3847" s="3" t="str">
        <f t="shared" si="245"/>
        <v/>
      </c>
      <c r="I3847" s="2"/>
      <c r="J3847" s="3" t="str">
        <f t="shared" si="246"/>
        <v/>
      </c>
      <c r="K3847" s="2"/>
      <c r="L3847" s="2"/>
      <c r="M3847" s="3" t="str">
        <f t="shared" si="247"/>
        <v/>
      </c>
    </row>
    <row r="3848" spans="3:13" x14ac:dyDescent="0.2">
      <c r="C3848" s="2"/>
      <c r="D3848" s="2"/>
      <c r="E3848" s="3" t="str">
        <f t="shared" si="244"/>
        <v/>
      </c>
      <c r="F3848" s="2"/>
      <c r="G3848" s="2"/>
      <c r="H3848" s="3" t="str">
        <f t="shared" si="245"/>
        <v/>
      </c>
      <c r="I3848" s="2"/>
      <c r="J3848" s="3" t="str">
        <f t="shared" si="246"/>
        <v/>
      </c>
      <c r="K3848" s="2"/>
      <c r="L3848" s="2"/>
      <c r="M3848" s="3" t="str">
        <f t="shared" si="247"/>
        <v/>
      </c>
    </row>
    <row r="3849" spans="3:13" x14ac:dyDescent="0.2">
      <c r="C3849" s="2"/>
      <c r="D3849" s="2"/>
      <c r="E3849" s="3" t="str">
        <f t="shared" si="244"/>
        <v/>
      </c>
      <c r="F3849" s="2"/>
      <c r="G3849" s="2"/>
      <c r="H3849" s="3" t="str">
        <f t="shared" si="245"/>
        <v/>
      </c>
      <c r="I3849" s="2"/>
      <c r="J3849" s="3" t="str">
        <f t="shared" si="246"/>
        <v/>
      </c>
      <c r="K3849" s="2"/>
      <c r="L3849" s="2"/>
      <c r="M3849" s="3" t="str">
        <f t="shared" si="247"/>
        <v/>
      </c>
    </row>
    <row r="3850" spans="3:13" x14ac:dyDescent="0.2">
      <c r="C3850" s="2"/>
      <c r="D3850" s="2"/>
      <c r="E3850" s="3" t="str">
        <f t="shared" si="244"/>
        <v/>
      </c>
      <c r="F3850" s="2"/>
      <c r="G3850" s="2"/>
      <c r="H3850" s="3" t="str">
        <f t="shared" si="245"/>
        <v/>
      </c>
      <c r="I3850" s="2"/>
      <c r="J3850" s="3" t="str">
        <f t="shared" si="246"/>
        <v/>
      </c>
      <c r="K3850" s="2"/>
      <c r="L3850" s="2"/>
      <c r="M3850" s="3" t="str">
        <f t="shared" si="247"/>
        <v/>
      </c>
    </row>
    <row r="3851" spans="3:13" x14ac:dyDescent="0.2">
      <c r="C3851" s="2"/>
      <c r="D3851" s="2"/>
      <c r="E3851" s="3" t="str">
        <f t="shared" si="244"/>
        <v/>
      </c>
      <c r="F3851" s="2"/>
      <c r="G3851" s="2"/>
      <c r="H3851" s="3" t="str">
        <f t="shared" si="245"/>
        <v/>
      </c>
      <c r="I3851" s="2"/>
      <c r="J3851" s="3" t="str">
        <f t="shared" si="246"/>
        <v/>
      </c>
      <c r="K3851" s="2"/>
      <c r="L3851" s="2"/>
      <c r="M3851" s="3" t="str">
        <f t="shared" si="247"/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ref="E3901:E3964" si="248">IF(C3901=0,"",(D3901/C3901-1))</f>
        <v/>
      </c>
      <c r="F3901" s="2"/>
      <c r="G3901" s="2"/>
      <c r="H3901" s="3" t="str">
        <f t="shared" ref="H3901:H3964" si="249">IF(F3901=0,"",(G3901/F3901-1))</f>
        <v/>
      </c>
      <c r="I3901" s="2"/>
      <c r="J3901" s="3" t="str">
        <f t="shared" ref="J3901:J3964" si="250">IF(I3901=0,"",(G3901/I3901-1))</f>
        <v/>
      </c>
      <c r="K3901" s="2"/>
      <c r="L3901" s="2"/>
      <c r="M3901" s="3" t="str">
        <f t="shared" ref="M3901:M3964" si="251">IF(K3901=0,"",(L3901/K3901-1))</f>
        <v/>
      </c>
    </row>
    <row r="3902" spans="3:13" x14ac:dyDescent="0.2">
      <c r="C3902" s="2"/>
      <c r="D3902" s="2"/>
      <c r="E3902" s="3" t="str">
        <f t="shared" si="248"/>
        <v/>
      </c>
      <c r="F3902" s="2"/>
      <c r="G3902" s="2"/>
      <c r="H3902" s="3" t="str">
        <f t="shared" si="249"/>
        <v/>
      </c>
      <c r="I3902" s="2"/>
      <c r="J3902" s="3" t="str">
        <f t="shared" si="250"/>
        <v/>
      </c>
      <c r="K3902" s="2"/>
      <c r="L3902" s="2"/>
      <c r="M3902" s="3" t="str">
        <f t="shared" si="251"/>
        <v/>
      </c>
    </row>
    <row r="3903" spans="3:13" x14ac:dyDescent="0.2">
      <c r="C3903" s="2"/>
      <c r="D3903" s="2"/>
      <c r="E3903" s="3" t="str">
        <f t="shared" si="248"/>
        <v/>
      </c>
      <c r="F3903" s="2"/>
      <c r="G3903" s="2"/>
      <c r="H3903" s="3" t="str">
        <f t="shared" si="249"/>
        <v/>
      </c>
      <c r="I3903" s="2"/>
      <c r="J3903" s="3" t="str">
        <f t="shared" si="250"/>
        <v/>
      </c>
      <c r="K3903" s="2"/>
      <c r="L3903" s="2"/>
      <c r="M3903" s="3" t="str">
        <f t="shared" si="251"/>
        <v/>
      </c>
    </row>
    <row r="3904" spans="3:13" x14ac:dyDescent="0.2">
      <c r="C3904" s="2"/>
      <c r="D3904" s="2"/>
      <c r="E3904" s="3" t="str">
        <f t="shared" si="248"/>
        <v/>
      </c>
      <c r="F3904" s="2"/>
      <c r="G3904" s="2"/>
      <c r="H3904" s="3" t="str">
        <f t="shared" si="249"/>
        <v/>
      </c>
      <c r="I3904" s="2"/>
      <c r="J3904" s="3" t="str">
        <f t="shared" si="250"/>
        <v/>
      </c>
      <c r="K3904" s="2"/>
      <c r="L3904" s="2"/>
      <c r="M3904" s="3" t="str">
        <f t="shared" si="251"/>
        <v/>
      </c>
    </row>
    <row r="3905" spans="3:13" x14ac:dyDescent="0.2">
      <c r="C3905" s="2"/>
      <c r="D3905" s="2"/>
      <c r="E3905" s="3" t="str">
        <f t="shared" si="248"/>
        <v/>
      </c>
      <c r="F3905" s="2"/>
      <c r="G3905" s="2"/>
      <c r="H3905" s="3" t="str">
        <f t="shared" si="249"/>
        <v/>
      </c>
      <c r="I3905" s="2"/>
      <c r="J3905" s="3" t="str">
        <f t="shared" si="250"/>
        <v/>
      </c>
      <c r="K3905" s="2"/>
      <c r="L3905" s="2"/>
      <c r="M3905" s="3" t="str">
        <f t="shared" si="251"/>
        <v/>
      </c>
    </row>
    <row r="3906" spans="3:13" x14ac:dyDescent="0.2">
      <c r="C3906" s="2"/>
      <c r="D3906" s="2"/>
      <c r="E3906" s="3" t="str">
        <f t="shared" si="248"/>
        <v/>
      </c>
      <c r="F3906" s="2"/>
      <c r="G3906" s="2"/>
      <c r="H3906" s="3" t="str">
        <f t="shared" si="249"/>
        <v/>
      </c>
      <c r="I3906" s="2"/>
      <c r="J3906" s="3" t="str">
        <f t="shared" si="250"/>
        <v/>
      </c>
      <c r="K3906" s="2"/>
      <c r="L3906" s="2"/>
      <c r="M3906" s="3" t="str">
        <f t="shared" si="251"/>
        <v/>
      </c>
    </row>
    <row r="3907" spans="3:13" x14ac:dyDescent="0.2">
      <c r="C3907" s="2"/>
      <c r="D3907" s="2"/>
      <c r="E3907" s="3" t="str">
        <f t="shared" si="248"/>
        <v/>
      </c>
      <c r="F3907" s="2"/>
      <c r="G3907" s="2"/>
      <c r="H3907" s="3" t="str">
        <f t="shared" si="249"/>
        <v/>
      </c>
      <c r="I3907" s="2"/>
      <c r="J3907" s="3" t="str">
        <f t="shared" si="250"/>
        <v/>
      </c>
      <c r="K3907" s="2"/>
      <c r="L3907" s="2"/>
      <c r="M3907" s="3" t="str">
        <f t="shared" si="251"/>
        <v/>
      </c>
    </row>
    <row r="3908" spans="3:13" x14ac:dyDescent="0.2">
      <c r="C3908" s="2"/>
      <c r="D3908" s="2"/>
      <c r="E3908" s="3" t="str">
        <f t="shared" si="248"/>
        <v/>
      </c>
      <c r="F3908" s="2"/>
      <c r="G3908" s="2"/>
      <c r="H3908" s="3" t="str">
        <f t="shared" si="249"/>
        <v/>
      </c>
      <c r="I3908" s="2"/>
      <c r="J3908" s="3" t="str">
        <f t="shared" si="250"/>
        <v/>
      </c>
      <c r="K3908" s="2"/>
      <c r="L3908" s="2"/>
      <c r="M3908" s="3" t="str">
        <f t="shared" si="251"/>
        <v/>
      </c>
    </row>
    <row r="3909" spans="3:13" x14ac:dyDescent="0.2">
      <c r="C3909" s="2"/>
      <c r="D3909" s="2"/>
      <c r="E3909" s="3" t="str">
        <f t="shared" si="248"/>
        <v/>
      </c>
      <c r="F3909" s="2"/>
      <c r="G3909" s="2"/>
      <c r="H3909" s="3" t="str">
        <f t="shared" si="249"/>
        <v/>
      </c>
      <c r="I3909" s="2"/>
      <c r="J3909" s="3" t="str">
        <f t="shared" si="250"/>
        <v/>
      </c>
      <c r="K3909" s="2"/>
      <c r="L3909" s="2"/>
      <c r="M3909" s="3" t="str">
        <f t="shared" si="251"/>
        <v/>
      </c>
    </row>
    <row r="3910" spans="3:13" x14ac:dyDescent="0.2">
      <c r="C3910" s="2"/>
      <c r="D3910" s="2"/>
      <c r="E3910" s="3" t="str">
        <f t="shared" si="248"/>
        <v/>
      </c>
      <c r="F3910" s="2"/>
      <c r="G3910" s="2"/>
      <c r="H3910" s="3" t="str">
        <f t="shared" si="249"/>
        <v/>
      </c>
      <c r="I3910" s="2"/>
      <c r="J3910" s="3" t="str">
        <f t="shared" si="250"/>
        <v/>
      </c>
      <c r="K3910" s="2"/>
      <c r="L3910" s="2"/>
      <c r="M3910" s="3" t="str">
        <f t="shared" si="251"/>
        <v/>
      </c>
    </row>
    <row r="3911" spans="3:13" x14ac:dyDescent="0.2">
      <c r="C3911" s="2"/>
      <c r="D3911" s="2"/>
      <c r="E3911" s="3" t="str">
        <f t="shared" si="248"/>
        <v/>
      </c>
      <c r="F3911" s="2"/>
      <c r="G3911" s="2"/>
      <c r="H3911" s="3" t="str">
        <f t="shared" si="249"/>
        <v/>
      </c>
      <c r="I3911" s="2"/>
      <c r="J3911" s="3" t="str">
        <f t="shared" si="250"/>
        <v/>
      </c>
      <c r="K3911" s="2"/>
      <c r="L3911" s="2"/>
      <c r="M3911" s="3" t="str">
        <f t="shared" si="251"/>
        <v/>
      </c>
    </row>
    <row r="3912" spans="3:13" x14ac:dyDescent="0.2">
      <c r="C3912" s="2"/>
      <c r="D3912" s="2"/>
      <c r="E3912" s="3" t="str">
        <f t="shared" si="248"/>
        <v/>
      </c>
      <c r="F3912" s="2"/>
      <c r="G3912" s="2"/>
      <c r="H3912" s="3" t="str">
        <f t="shared" si="249"/>
        <v/>
      </c>
      <c r="I3912" s="2"/>
      <c r="J3912" s="3" t="str">
        <f t="shared" si="250"/>
        <v/>
      </c>
      <c r="K3912" s="2"/>
      <c r="L3912" s="2"/>
      <c r="M3912" s="3" t="str">
        <f t="shared" si="251"/>
        <v/>
      </c>
    </row>
    <row r="3913" spans="3:13" x14ac:dyDescent="0.2">
      <c r="C3913" s="2"/>
      <c r="D3913" s="2"/>
      <c r="E3913" s="3" t="str">
        <f t="shared" si="248"/>
        <v/>
      </c>
      <c r="F3913" s="2"/>
      <c r="G3913" s="2"/>
      <c r="H3913" s="3" t="str">
        <f t="shared" si="249"/>
        <v/>
      </c>
      <c r="I3913" s="2"/>
      <c r="J3913" s="3" t="str">
        <f t="shared" si="250"/>
        <v/>
      </c>
      <c r="K3913" s="2"/>
      <c r="L3913" s="2"/>
      <c r="M3913" s="3" t="str">
        <f t="shared" si="251"/>
        <v/>
      </c>
    </row>
    <row r="3914" spans="3:13" x14ac:dyDescent="0.2">
      <c r="C3914" s="2"/>
      <c r="D3914" s="2"/>
      <c r="E3914" s="3" t="str">
        <f t="shared" si="248"/>
        <v/>
      </c>
      <c r="F3914" s="2"/>
      <c r="G3914" s="2"/>
      <c r="H3914" s="3" t="str">
        <f t="shared" si="249"/>
        <v/>
      </c>
      <c r="I3914" s="2"/>
      <c r="J3914" s="3" t="str">
        <f t="shared" si="250"/>
        <v/>
      </c>
      <c r="K3914" s="2"/>
      <c r="L3914" s="2"/>
      <c r="M3914" s="3" t="str">
        <f t="shared" si="251"/>
        <v/>
      </c>
    </row>
    <row r="3915" spans="3:13" x14ac:dyDescent="0.2">
      <c r="C3915" s="2"/>
      <c r="D3915" s="2"/>
      <c r="E3915" s="3" t="str">
        <f t="shared" si="248"/>
        <v/>
      </c>
      <c r="F3915" s="2"/>
      <c r="G3915" s="2"/>
      <c r="H3915" s="3" t="str">
        <f t="shared" si="249"/>
        <v/>
      </c>
      <c r="I3915" s="2"/>
      <c r="J3915" s="3" t="str">
        <f t="shared" si="250"/>
        <v/>
      </c>
      <c r="K3915" s="2"/>
      <c r="L3915" s="2"/>
      <c r="M3915" s="3" t="str">
        <f t="shared" si="251"/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ref="E3965:E4028" si="252">IF(C3965=0,"",(D3965/C3965-1))</f>
        <v/>
      </c>
      <c r="F3965" s="2"/>
      <c r="G3965" s="2"/>
      <c r="H3965" s="3" t="str">
        <f t="shared" ref="H3965:H4028" si="253">IF(F3965=0,"",(G3965/F3965-1))</f>
        <v/>
      </c>
      <c r="I3965" s="2"/>
      <c r="J3965" s="3" t="str">
        <f t="shared" ref="J3965:J4028" si="254">IF(I3965=0,"",(G3965/I3965-1))</f>
        <v/>
      </c>
      <c r="K3965" s="2"/>
      <c r="L3965" s="2"/>
      <c r="M3965" s="3" t="str">
        <f t="shared" ref="M3965:M4028" si="255">IF(K3965=0,"",(L3965/K3965-1))</f>
        <v/>
      </c>
    </row>
    <row r="3966" spans="3:13" x14ac:dyDescent="0.2">
      <c r="C3966" s="2"/>
      <c r="D3966" s="2"/>
      <c r="E3966" s="3" t="str">
        <f t="shared" si="252"/>
        <v/>
      </c>
      <c r="F3966" s="2"/>
      <c r="G3966" s="2"/>
      <c r="H3966" s="3" t="str">
        <f t="shared" si="253"/>
        <v/>
      </c>
      <c r="I3966" s="2"/>
      <c r="J3966" s="3" t="str">
        <f t="shared" si="254"/>
        <v/>
      </c>
      <c r="K3966" s="2"/>
      <c r="L3966" s="2"/>
      <c r="M3966" s="3" t="str">
        <f t="shared" si="255"/>
        <v/>
      </c>
    </row>
    <row r="3967" spans="3:13" x14ac:dyDescent="0.2">
      <c r="C3967" s="2"/>
      <c r="D3967" s="2"/>
      <c r="E3967" s="3" t="str">
        <f t="shared" si="252"/>
        <v/>
      </c>
      <c r="F3967" s="2"/>
      <c r="G3967" s="2"/>
      <c r="H3967" s="3" t="str">
        <f t="shared" si="253"/>
        <v/>
      </c>
      <c r="I3967" s="2"/>
      <c r="J3967" s="3" t="str">
        <f t="shared" si="254"/>
        <v/>
      </c>
      <c r="K3967" s="2"/>
      <c r="L3967" s="2"/>
      <c r="M3967" s="3" t="str">
        <f t="shared" si="255"/>
        <v/>
      </c>
    </row>
    <row r="3968" spans="3:13" x14ac:dyDescent="0.2">
      <c r="C3968" s="2"/>
      <c r="D3968" s="2"/>
      <c r="E3968" s="3" t="str">
        <f t="shared" si="252"/>
        <v/>
      </c>
      <c r="F3968" s="2"/>
      <c r="G3968" s="2"/>
      <c r="H3968" s="3" t="str">
        <f t="shared" si="253"/>
        <v/>
      </c>
      <c r="I3968" s="2"/>
      <c r="J3968" s="3" t="str">
        <f t="shared" si="254"/>
        <v/>
      </c>
      <c r="K3968" s="2"/>
      <c r="L3968" s="2"/>
      <c r="M3968" s="3" t="str">
        <f t="shared" si="255"/>
        <v/>
      </c>
    </row>
    <row r="3969" spans="3:13" x14ac:dyDescent="0.2">
      <c r="C3969" s="2"/>
      <c r="D3969" s="2"/>
      <c r="E3969" s="3" t="str">
        <f t="shared" si="252"/>
        <v/>
      </c>
      <c r="F3969" s="2"/>
      <c r="G3969" s="2"/>
      <c r="H3969" s="3" t="str">
        <f t="shared" si="253"/>
        <v/>
      </c>
      <c r="I3969" s="2"/>
      <c r="J3969" s="3" t="str">
        <f t="shared" si="254"/>
        <v/>
      </c>
      <c r="K3969" s="2"/>
      <c r="L3969" s="2"/>
      <c r="M3969" s="3" t="str">
        <f t="shared" si="255"/>
        <v/>
      </c>
    </row>
    <row r="3970" spans="3:13" x14ac:dyDescent="0.2">
      <c r="C3970" s="2"/>
      <c r="D3970" s="2"/>
      <c r="E3970" s="3" t="str">
        <f t="shared" si="252"/>
        <v/>
      </c>
      <c r="F3970" s="2"/>
      <c r="G3970" s="2"/>
      <c r="H3970" s="3" t="str">
        <f t="shared" si="253"/>
        <v/>
      </c>
      <c r="I3970" s="2"/>
      <c r="J3970" s="3" t="str">
        <f t="shared" si="254"/>
        <v/>
      </c>
      <c r="K3970" s="2"/>
      <c r="L3970" s="2"/>
      <c r="M3970" s="3" t="str">
        <f t="shared" si="255"/>
        <v/>
      </c>
    </row>
    <row r="3971" spans="3:13" x14ac:dyDescent="0.2">
      <c r="C3971" s="2"/>
      <c r="D3971" s="2"/>
      <c r="E3971" s="3" t="str">
        <f t="shared" si="252"/>
        <v/>
      </c>
      <c r="F3971" s="2"/>
      <c r="G3971" s="2"/>
      <c r="H3971" s="3" t="str">
        <f t="shared" si="253"/>
        <v/>
      </c>
      <c r="I3971" s="2"/>
      <c r="J3971" s="3" t="str">
        <f t="shared" si="254"/>
        <v/>
      </c>
      <c r="K3971" s="2"/>
      <c r="L3971" s="2"/>
      <c r="M3971" s="3" t="str">
        <f t="shared" si="255"/>
        <v/>
      </c>
    </row>
    <row r="3972" spans="3:13" x14ac:dyDescent="0.2">
      <c r="C3972" s="2"/>
      <c r="D3972" s="2"/>
      <c r="E3972" s="3" t="str">
        <f t="shared" si="252"/>
        <v/>
      </c>
      <c r="F3972" s="2"/>
      <c r="G3972" s="2"/>
      <c r="H3972" s="3" t="str">
        <f t="shared" si="253"/>
        <v/>
      </c>
      <c r="I3972" s="2"/>
      <c r="J3972" s="3" t="str">
        <f t="shared" si="254"/>
        <v/>
      </c>
      <c r="K3972" s="2"/>
      <c r="L3972" s="2"/>
      <c r="M3972" s="3" t="str">
        <f t="shared" si="255"/>
        <v/>
      </c>
    </row>
    <row r="3973" spans="3:13" x14ac:dyDescent="0.2">
      <c r="C3973" s="2"/>
      <c r="D3973" s="2"/>
      <c r="E3973" s="3" t="str">
        <f t="shared" si="252"/>
        <v/>
      </c>
      <c r="F3973" s="2"/>
      <c r="G3973" s="2"/>
      <c r="H3973" s="3" t="str">
        <f t="shared" si="253"/>
        <v/>
      </c>
      <c r="I3973" s="2"/>
      <c r="J3973" s="3" t="str">
        <f t="shared" si="254"/>
        <v/>
      </c>
      <c r="K3973" s="2"/>
      <c r="L3973" s="2"/>
      <c r="M3973" s="3" t="str">
        <f t="shared" si="255"/>
        <v/>
      </c>
    </row>
    <row r="3974" spans="3:13" x14ac:dyDescent="0.2">
      <c r="C3974" s="2"/>
      <c r="D3974" s="2"/>
      <c r="E3974" s="3" t="str">
        <f t="shared" si="252"/>
        <v/>
      </c>
      <c r="F3974" s="2"/>
      <c r="G3974" s="2"/>
      <c r="H3974" s="3" t="str">
        <f t="shared" si="253"/>
        <v/>
      </c>
      <c r="I3974" s="2"/>
      <c r="J3974" s="3" t="str">
        <f t="shared" si="254"/>
        <v/>
      </c>
      <c r="K3974" s="2"/>
      <c r="L3974" s="2"/>
      <c r="M3974" s="3" t="str">
        <f t="shared" si="255"/>
        <v/>
      </c>
    </row>
    <row r="3975" spans="3:13" x14ac:dyDescent="0.2">
      <c r="C3975" s="2"/>
      <c r="D3975" s="2"/>
      <c r="E3975" s="3" t="str">
        <f t="shared" si="252"/>
        <v/>
      </c>
      <c r="F3975" s="2"/>
      <c r="G3975" s="2"/>
      <c r="H3975" s="3" t="str">
        <f t="shared" si="253"/>
        <v/>
      </c>
      <c r="I3975" s="2"/>
      <c r="J3975" s="3" t="str">
        <f t="shared" si="254"/>
        <v/>
      </c>
      <c r="K3975" s="2"/>
      <c r="L3975" s="2"/>
      <c r="M3975" s="3" t="str">
        <f t="shared" si="255"/>
        <v/>
      </c>
    </row>
    <row r="3976" spans="3:13" x14ac:dyDescent="0.2">
      <c r="C3976" s="2"/>
      <c r="D3976" s="2"/>
      <c r="E3976" s="3" t="str">
        <f t="shared" si="252"/>
        <v/>
      </c>
      <c r="F3976" s="2"/>
      <c r="G3976" s="2"/>
      <c r="H3976" s="3" t="str">
        <f t="shared" si="253"/>
        <v/>
      </c>
      <c r="I3976" s="2"/>
      <c r="J3976" s="3" t="str">
        <f t="shared" si="254"/>
        <v/>
      </c>
      <c r="K3976" s="2"/>
      <c r="L3976" s="2"/>
      <c r="M3976" s="3" t="str">
        <f t="shared" si="255"/>
        <v/>
      </c>
    </row>
    <row r="3977" spans="3:13" x14ac:dyDescent="0.2">
      <c r="C3977" s="2"/>
      <c r="D3977" s="2"/>
      <c r="E3977" s="3" t="str">
        <f t="shared" si="252"/>
        <v/>
      </c>
      <c r="F3977" s="2"/>
      <c r="G3977" s="2"/>
      <c r="H3977" s="3" t="str">
        <f t="shared" si="253"/>
        <v/>
      </c>
      <c r="I3977" s="2"/>
      <c r="J3977" s="3" t="str">
        <f t="shared" si="254"/>
        <v/>
      </c>
      <c r="K3977" s="2"/>
      <c r="L3977" s="2"/>
      <c r="M3977" s="3" t="str">
        <f t="shared" si="255"/>
        <v/>
      </c>
    </row>
    <row r="3978" spans="3:13" x14ac:dyDescent="0.2">
      <c r="C3978" s="2"/>
      <c r="D3978" s="2"/>
      <c r="E3978" s="3" t="str">
        <f t="shared" si="252"/>
        <v/>
      </c>
      <c r="F3978" s="2"/>
      <c r="G3978" s="2"/>
      <c r="H3978" s="3" t="str">
        <f t="shared" si="253"/>
        <v/>
      </c>
      <c r="I3978" s="2"/>
      <c r="J3978" s="3" t="str">
        <f t="shared" si="254"/>
        <v/>
      </c>
      <c r="K3978" s="2"/>
      <c r="L3978" s="2"/>
      <c r="M3978" s="3" t="str">
        <f t="shared" si="255"/>
        <v/>
      </c>
    </row>
    <row r="3979" spans="3:13" x14ac:dyDescent="0.2">
      <c r="C3979" s="2"/>
      <c r="D3979" s="2"/>
      <c r="E3979" s="3" t="str">
        <f t="shared" si="252"/>
        <v/>
      </c>
      <c r="F3979" s="2"/>
      <c r="G3979" s="2"/>
      <c r="H3979" s="3" t="str">
        <f t="shared" si="253"/>
        <v/>
      </c>
      <c r="I3979" s="2"/>
      <c r="J3979" s="3" t="str">
        <f t="shared" si="254"/>
        <v/>
      </c>
      <c r="K3979" s="2"/>
      <c r="L3979" s="2"/>
      <c r="M3979" s="3" t="str">
        <f t="shared" si="255"/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ref="E4029:E4092" si="256">IF(C4029=0,"",(D4029/C4029-1))</f>
        <v/>
      </c>
      <c r="F4029" s="2"/>
      <c r="G4029" s="2"/>
      <c r="H4029" s="3" t="str">
        <f t="shared" ref="H4029:H4092" si="257">IF(F4029=0,"",(G4029/F4029-1))</f>
        <v/>
      </c>
      <c r="I4029" s="2"/>
      <c r="J4029" s="3" t="str">
        <f t="shared" ref="J4029:J4092" si="258">IF(I4029=0,"",(G4029/I4029-1))</f>
        <v/>
      </c>
      <c r="K4029" s="2"/>
      <c r="L4029" s="2"/>
      <c r="M4029" s="3" t="str">
        <f t="shared" ref="M4029:M4092" si="259">IF(K4029=0,"",(L4029/K4029-1))</f>
        <v/>
      </c>
    </row>
    <row r="4030" spans="3:13" x14ac:dyDescent="0.2">
      <c r="C4030" s="2"/>
      <c r="D4030" s="2"/>
      <c r="E4030" s="3" t="str">
        <f t="shared" si="256"/>
        <v/>
      </c>
      <c r="F4030" s="2"/>
      <c r="G4030" s="2"/>
      <c r="H4030" s="3" t="str">
        <f t="shared" si="257"/>
        <v/>
      </c>
      <c r="I4030" s="2"/>
      <c r="J4030" s="3" t="str">
        <f t="shared" si="258"/>
        <v/>
      </c>
      <c r="K4030" s="2"/>
      <c r="L4030" s="2"/>
      <c r="M4030" s="3" t="str">
        <f t="shared" si="259"/>
        <v/>
      </c>
    </row>
    <row r="4031" spans="3:13" x14ac:dyDescent="0.2">
      <c r="C4031" s="2"/>
      <c r="D4031" s="2"/>
      <c r="E4031" s="3" t="str">
        <f t="shared" si="256"/>
        <v/>
      </c>
      <c r="F4031" s="2"/>
      <c r="G4031" s="2"/>
      <c r="H4031" s="3" t="str">
        <f t="shared" si="257"/>
        <v/>
      </c>
      <c r="I4031" s="2"/>
      <c r="J4031" s="3" t="str">
        <f t="shared" si="258"/>
        <v/>
      </c>
      <c r="K4031" s="2"/>
      <c r="L4031" s="2"/>
      <c r="M4031" s="3" t="str">
        <f t="shared" si="259"/>
        <v/>
      </c>
    </row>
    <row r="4032" spans="3:13" x14ac:dyDescent="0.2">
      <c r="C4032" s="2"/>
      <c r="D4032" s="2"/>
      <c r="E4032" s="3" t="str">
        <f t="shared" si="256"/>
        <v/>
      </c>
      <c r="F4032" s="2"/>
      <c r="G4032" s="2"/>
      <c r="H4032" s="3" t="str">
        <f t="shared" si="257"/>
        <v/>
      </c>
      <c r="I4032" s="2"/>
      <c r="J4032" s="3" t="str">
        <f t="shared" si="258"/>
        <v/>
      </c>
      <c r="K4032" s="2"/>
      <c r="L4032" s="2"/>
      <c r="M4032" s="3" t="str">
        <f t="shared" si="259"/>
        <v/>
      </c>
    </row>
    <row r="4033" spans="3:13" x14ac:dyDescent="0.2">
      <c r="C4033" s="2"/>
      <c r="D4033" s="2"/>
      <c r="E4033" s="3" t="str">
        <f t="shared" si="256"/>
        <v/>
      </c>
      <c r="F4033" s="2"/>
      <c r="G4033" s="2"/>
      <c r="H4033" s="3" t="str">
        <f t="shared" si="257"/>
        <v/>
      </c>
      <c r="I4033" s="2"/>
      <c r="J4033" s="3" t="str">
        <f t="shared" si="258"/>
        <v/>
      </c>
      <c r="K4033" s="2"/>
      <c r="L4033" s="2"/>
      <c r="M4033" s="3" t="str">
        <f t="shared" si="259"/>
        <v/>
      </c>
    </row>
    <row r="4034" spans="3:13" x14ac:dyDescent="0.2">
      <c r="C4034" s="2"/>
      <c r="D4034" s="2"/>
      <c r="E4034" s="3" t="str">
        <f t="shared" si="256"/>
        <v/>
      </c>
      <c r="F4034" s="2"/>
      <c r="G4034" s="2"/>
      <c r="H4034" s="3" t="str">
        <f t="shared" si="257"/>
        <v/>
      </c>
      <c r="I4034" s="2"/>
      <c r="J4034" s="3" t="str">
        <f t="shared" si="258"/>
        <v/>
      </c>
      <c r="K4034" s="2"/>
      <c r="L4034" s="2"/>
      <c r="M4034" s="3" t="str">
        <f t="shared" si="259"/>
        <v/>
      </c>
    </row>
    <row r="4035" spans="3:13" x14ac:dyDescent="0.2">
      <c r="C4035" s="2"/>
      <c r="D4035" s="2"/>
      <c r="E4035" s="3" t="str">
        <f t="shared" si="256"/>
        <v/>
      </c>
      <c r="F4035" s="2"/>
      <c r="G4035" s="2"/>
      <c r="H4035" s="3" t="str">
        <f t="shared" si="257"/>
        <v/>
      </c>
      <c r="I4035" s="2"/>
      <c r="J4035" s="3" t="str">
        <f t="shared" si="258"/>
        <v/>
      </c>
      <c r="K4035" s="2"/>
      <c r="L4035" s="2"/>
      <c r="M4035" s="3" t="str">
        <f t="shared" si="259"/>
        <v/>
      </c>
    </row>
    <row r="4036" spans="3:13" x14ac:dyDescent="0.2">
      <c r="C4036" s="2"/>
      <c r="D4036" s="2"/>
      <c r="E4036" s="3" t="str">
        <f t="shared" si="256"/>
        <v/>
      </c>
      <c r="F4036" s="2"/>
      <c r="G4036" s="2"/>
      <c r="H4036" s="3" t="str">
        <f t="shared" si="257"/>
        <v/>
      </c>
      <c r="I4036" s="2"/>
      <c r="J4036" s="3" t="str">
        <f t="shared" si="258"/>
        <v/>
      </c>
      <c r="K4036" s="2"/>
      <c r="L4036" s="2"/>
      <c r="M4036" s="3" t="str">
        <f t="shared" si="259"/>
        <v/>
      </c>
    </row>
    <row r="4037" spans="3:13" x14ac:dyDescent="0.2">
      <c r="C4037" s="2"/>
      <c r="D4037" s="2"/>
      <c r="E4037" s="3" t="str">
        <f t="shared" si="256"/>
        <v/>
      </c>
      <c r="F4037" s="2"/>
      <c r="G4037" s="2"/>
      <c r="H4037" s="3" t="str">
        <f t="shared" si="257"/>
        <v/>
      </c>
      <c r="I4037" s="2"/>
      <c r="J4037" s="3" t="str">
        <f t="shared" si="258"/>
        <v/>
      </c>
      <c r="K4037" s="2"/>
      <c r="L4037" s="2"/>
      <c r="M4037" s="3" t="str">
        <f t="shared" si="259"/>
        <v/>
      </c>
    </row>
    <row r="4038" spans="3:13" x14ac:dyDescent="0.2">
      <c r="C4038" s="2"/>
      <c r="D4038" s="2"/>
      <c r="E4038" s="3" t="str">
        <f t="shared" si="256"/>
        <v/>
      </c>
      <c r="F4038" s="2"/>
      <c r="G4038" s="2"/>
      <c r="H4038" s="3" t="str">
        <f t="shared" si="257"/>
        <v/>
      </c>
      <c r="I4038" s="2"/>
      <c r="J4038" s="3" t="str">
        <f t="shared" si="258"/>
        <v/>
      </c>
      <c r="K4038" s="2"/>
      <c r="L4038" s="2"/>
      <c r="M4038" s="3" t="str">
        <f t="shared" si="259"/>
        <v/>
      </c>
    </row>
    <row r="4039" spans="3:13" x14ac:dyDescent="0.2">
      <c r="C4039" s="2"/>
      <c r="D4039" s="2"/>
      <c r="E4039" s="3" t="str">
        <f t="shared" si="256"/>
        <v/>
      </c>
      <c r="F4039" s="2"/>
      <c r="G4039" s="2"/>
      <c r="H4039" s="3" t="str">
        <f t="shared" si="257"/>
        <v/>
      </c>
      <c r="I4039" s="2"/>
      <c r="J4039" s="3" t="str">
        <f t="shared" si="258"/>
        <v/>
      </c>
      <c r="K4039" s="2"/>
      <c r="L4039" s="2"/>
      <c r="M4039" s="3" t="str">
        <f t="shared" si="259"/>
        <v/>
      </c>
    </row>
    <row r="4040" spans="3:13" x14ac:dyDescent="0.2">
      <c r="C4040" s="2"/>
      <c r="D4040" s="2"/>
      <c r="E4040" s="3" t="str">
        <f t="shared" si="256"/>
        <v/>
      </c>
      <c r="F4040" s="2"/>
      <c r="G4040" s="2"/>
      <c r="H4040" s="3" t="str">
        <f t="shared" si="257"/>
        <v/>
      </c>
      <c r="I4040" s="2"/>
      <c r="J4040" s="3" t="str">
        <f t="shared" si="258"/>
        <v/>
      </c>
      <c r="K4040" s="2"/>
      <c r="L4040" s="2"/>
      <c r="M4040" s="3" t="str">
        <f t="shared" si="259"/>
        <v/>
      </c>
    </row>
    <row r="4041" spans="3:13" x14ac:dyDescent="0.2">
      <c r="C4041" s="2"/>
      <c r="D4041" s="2"/>
      <c r="E4041" s="3" t="str">
        <f t="shared" si="256"/>
        <v/>
      </c>
      <c r="F4041" s="2"/>
      <c r="G4041" s="2"/>
      <c r="H4041" s="3" t="str">
        <f t="shared" si="257"/>
        <v/>
      </c>
      <c r="I4041" s="2"/>
      <c r="J4041" s="3" t="str">
        <f t="shared" si="258"/>
        <v/>
      </c>
      <c r="K4041" s="2"/>
      <c r="L4041" s="2"/>
      <c r="M4041" s="3" t="str">
        <f t="shared" si="259"/>
        <v/>
      </c>
    </row>
    <row r="4042" spans="3:13" x14ac:dyDescent="0.2">
      <c r="C4042" s="2"/>
      <c r="D4042" s="2"/>
      <c r="E4042" s="3" t="str">
        <f t="shared" si="256"/>
        <v/>
      </c>
      <c r="F4042" s="2"/>
      <c r="G4042" s="2"/>
      <c r="H4042" s="3" t="str">
        <f t="shared" si="257"/>
        <v/>
      </c>
      <c r="I4042" s="2"/>
      <c r="J4042" s="3" t="str">
        <f t="shared" si="258"/>
        <v/>
      </c>
      <c r="K4042" s="2"/>
      <c r="L4042" s="2"/>
      <c r="M4042" s="3" t="str">
        <f t="shared" si="259"/>
        <v/>
      </c>
    </row>
    <row r="4043" spans="3:13" x14ac:dyDescent="0.2">
      <c r="C4043" s="2"/>
      <c r="D4043" s="2"/>
      <c r="E4043" s="3" t="str">
        <f t="shared" si="256"/>
        <v/>
      </c>
      <c r="F4043" s="2"/>
      <c r="G4043" s="2"/>
      <c r="H4043" s="3" t="str">
        <f t="shared" si="257"/>
        <v/>
      </c>
      <c r="I4043" s="2"/>
      <c r="J4043" s="3" t="str">
        <f t="shared" si="258"/>
        <v/>
      </c>
      <c r="K4043" s="2"/>
      <c r="L4043" s="2"/>
      <c r="M4043" s="3" t="str">
        <f t="shared" si="259"/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ref="E4093:E4156" si="260">IF(C4093=0,"",(D4093/C4093-1))</f>
        <v/>
      </c>
      <c r="F4093" s="2"/>
      <c r="G4093" s="2"/>
      <c r="H4093" s="3" t="str">
        <f t="shared" ref="H4093:H4156" si="261">IF(F4093=0,"",(G4093/F4093-1))</f>
        <v/>
      </c>
      <c r="I4093" s="2"/>
      <c r="J4093" s="3" t="str">
        <f t="shared" ref="J4093:J4156" si="262">IF(I4093=0,"",(G4093/I4093-1))</f>
        <v/>
      </c>
      <c r="K4093" s="2"/>
      <c r="L4093" s="2"/>
      <c r="M4093" s="3" t="str">
        <f t="shared" ref="M4093:M4156" si="263">IF(K4093=0,"",(L4093/K4093-1))</f>
        <v/>
      </c>
    </row>
    <row r="4094" spans="3:13" x14ac:dyDescent="0.2">
      <c r="C4094" s="2"/>
      <c r="D4094" s="2"/>
      <c r="E4094" s="3" t="str">
        <f t="shared" si="260"/>
        <v/>
      </c>
      <c r="F4094" s="2"/>
      <c r="G4094" s="2"/>
      <c r="H4094" s="3" t="str">
        <f t="shared" si="261"/>
        <v/>
      </c>
      <c r="I4094" s="2"/>
      <c r="J4094" s="3" t="str">
        <f t="shared" si="262"/>
        <v/>
      </c>
      <c r="K4094" s="2"/>
      <c r="L4094" s="2"/>
      <c r="M4094" s="3" t="str">
        <f t="shared" si="263"/>
        <v/>
      </c>
    </row>
    <row r="4095" spans="3:13" x14ac:dyDescent="0.2">
      <c r="C4095" s="2"/>
      <c r="D4095" s="2"/>
      <c r="E4095" s="3" t="str">
        <f t="shared" si="260"/>
        <v/>
      </c>
      <c r="F4095" s="2"/>
      <c r="G4095" s="2"/>
      <c r="H4095" s="3" t="str">
        <f t="shared" si="261"/>
        <v/>
      </c>
      <c r="I4095" s="2"/>
      <c r="J4095" s="3" t="str">
        <f t="shared" si="262"/>
        <v/>
      </c>
      <c r="K4095" s="2"/>
      <c r="L4095" s="2"/>
      <c r="M4095" s="3" t="str">
        <f t="shared" si="263"/>
        <v/>
      </c>
    </row>
    <row r="4096" spans="3:13" x14ac:dyDescent="0.2">
      <c r="C4096" s="2"/>
      <c r="D4096" s="2"/>
      <c r="E4096" s="3" t="str">
        <f t="shared" si="260"/>
        <v/>
      </c>
      <c r="F4096" s="2"/>
      <c r="G4096" s="2"/>
      <c r="H4096" s="3" t="str">
        <f t="shared" si="261"/>
        <v/>
      </c>
      <c r="I4096" s="2"/>
      <c r="J4096" s="3" t="str">
        <f t="shared" si="262"/>
        <v/>
      </c>
      <c r="K4096" s="2"/>
      <c r="L4096" s="2"/>
      <c r="M4096" s="3" t="str">
        <f t="shared" si="263"/>
        <v/>
      </c>
    </row>
    <row r="4097" spans="3:13" x14ac:dyDescent="0.2">
      <c r="C4097" s="2"/>
      <c r="D4097" s="2"/>
      <c r="E4097" s="3" t="str">
        <f t="shared" si="260"/>
        <v/>
      </c>
      <c r="F4097" s="2"/>
      <c r="G4097" s="2"/>
      <c r="H4097" s="3" t="str">
        <f t="shared" si="261"/>
        <v/>
      </c>
      <c r="I4097" s="2"/>
      <c r="J4097" s="3" t="str">
        <f t="shared" si="262"/>
        <v/>
      </c>
      <c r="K4097" s="2"/>
      <c r="L4097" s="2"/>
      <c r="M4097" s="3" t="str">
        <f t="shared" si="263"/>
        <v/>
      </c>
    </row>
    <row r="4098" spans="3:13" x14ac:dyDescent="0.2">
      <c r="C4098" s="2"/>
      <c r="D4098" s="2"/>
      <c r="E4098" s="3" t="str">
        <f t="shared" si="260"/>
        <v/>
      </c>
      <c r="F4098" s="2"/>
      <c r="G4098" s="2"/>
      <c r="H4098" s="3" t="str">
        <f t="shared" si="261"/>
        <v/>
      </c>
      <c r="I4098" s="2"/>
      <c r="J4098" s="3" t="str">
        <f t="shared" si="262"/>
        <v/>
      </c>
      <c r="K4098" s="2"/>
      <c r="L4098" s="2"/>
      <c r="M4098" s="3" t="str">
        <f t="shared" si="263"/>
        <v/>
      </c>
    </row>
    <row r="4099" spans="3:13" x14ac:dyDescent="0.2">
      <c r="C4099" s="2"/>
      <c r="D4099" s="2"/>
      <c r="E4099" s="3" t="str">
        <f t="shared" si="260"/>
        <v/>
      </c>
      <c r="F4099" s="2"/>
      <c r="G4099" s="2"/>
      <c r="H4099" s="3" t="str">
        <f t="shared" si="261"/>
        <v/>
      </c>
      <c r="I4099" s="2"/>
      <c r="J4099" s="3" t="str">
        <f t="shared" si="262"/>
        <v/>
      </c>
      <c r="K4099" s="2"/>
      <c r="L4099" s="2"/>
      <c r="M4099" s="3" t="str">
        <f t="shared" si="263"/>
        <v/>
      </c>
    </row>
    <row r="4100" spans="3:13" x14ac:dyDescent="0.2">
      <c r="C4100" s="2"/>
      <c r="D4100" s="2"/>
      <c r="E4100" s="3" t="str">
        <f t="shared" si="260"/>
        <v/>
      </c>
      <c r="F4100" s="2"/>
      <c r="G4100" s="2"/>
      <c r="H4100" s="3" t="str">
        <f t="shared" si="261"/>
        <v/>
      </c>
      <c r="I4100" s="2"/>
      <c r="J4100" s="3" t="str">
        <f t="shared" si="262"/>
        <v/>
      </c>
      <c r="K4100" s="2"/>
      <c r="L4100" s="2"/>
      <c r="M4100" s="3" t="str">
        <f t="shared" si="263"/>
        <v/>
      </c>
    </row>
    <row r="4101" spans="3:13" x14ac:dyDescent="0.2">
      <c r="C4101" s="2"/>
      <c r="D4101" s="2"/>
      <c r="E4101" s="3" t="str">
        <f t="shared" si="260"/>
        <v/>
      </c>
      <c r="F4101" s="2"/>
      <c r="G4101" s="2"/>
      <c r="H4101" s="3" t="str">
        <f t="shared" si="261"/>
        <v/>
      </c>
      <c r="I4101" s="2"/>
      <c r="J4101" s="3" t="str">
        <f t="shared" si="262"/>
        <v/>
      </c>
      <c r="K4101" s="2"/>
      <c r="L4101" s="2"/>
      <c r="M4101" s="3" t="str">
        <f t="shared" si="263"/>
        <v/>
      </c>
    </row>
    <row r="4102" spans="3:13" x14ac:dyDescent="0.2">
      <c r="C4102" s="2"/>
      <c r="D4102" s="2"/>
      <c r="E4102" s="3" t="str">
        <f t="shared" si="260"/>
        <v/>
      </c>
      <c r="F4102" s="2"/>
      <c r="G4102" s="2"/>
      <c r="H4102" s="3" t="str">
        <f t="shared" si="261"/>
        <v/>
      </c>
      <c r="I4102" s="2"/>
      <c r="J4102" s="3" t="str">
        <f t="shared" si="262"/>
        <v/>
      </c>
      <c r="K4102" s="2"/>
      <c r="L4102" s="2"/>
      <c r="M4102" s="3" t="str">
        <f t="shared" si="263"/>
        <v/>
      </c>
    </row>
    <row r="4103" spans="3:13" x14ac:dyDescent="0.2">
      <c r="C4103" s="2"/>
      <c r="D4103" s="2"/>
      <c r="E4103" s="3" t="str">
        <f t="shared" si="260"/>
        <v/>
      </c>
      <c r="F4103" s="2"/>
      <c r="G4103" s="2"/>
      <c r="H4103" s="3" t="str">
        <f t="shared" si="261"/>
        <v/>
      </c>
      <c r="I4103" s="2"/>
      <c r="J4103" s="3" t="str">
        <f t="shared" si="262"/>
        <v/>
      </c>
      <c r="K4103" s="2"/>
      <c r="L4103" s="2"/>
      <c r="M4103" s="3" t="str">
        <f t="shared" si="263"/>
        <v/>
      </c>
    </row>
    <row r="4104" spans="3:13" x14ac:dyDescent="0.2">
      <c r="C4104" s="2"/>
      <c r="D4104" s="2"/>
      <c r="E4104" s="3" t="str">
        <f t="shared" si="260"/>
        <v/>
      </c>
      <c r="F4104" s="2"/>
      <c r="G4104" s="2"/>
      <c r="H4104" s="3" t="str">
        <f t="shared" si="261"/>
        <v/>
      </c>
      <c r="I4104" s="2"/>
      <c r="J4104" s="3" t="str">
        <f t="shared" si="262"/>
        <v/>
      </c>
      <c r="K4104" s="2"/>
      <c r="L4104" s="2"/>
      <c r="M4104" s="3" t="str">
        <f t="shared" si="263"/>
        <v/>
      </c>
    </row>
    <row r="4105" spans="3:13" x14ac:dyDescent="0.2">
      <c r="C4105" s="2"/>
      <c r="D4105" s="2"/>
      <c r="E4105" s="3" t="str">
        <f t="shared" si="260"/>
        <v/>
      </c>
      <c r="F4105" s="2"/>
      <c r="G4105" s="2"/>
      <c r="H4105" s="3" t="str">
        <f t="shared" si="261"/>
        <v/>
      </c>
      <c r="I4105" s="2"/>
      <c r="J4105" s="3" t="str">
        <f t="shared" si="262"/>
        <v/>
      </c>
      <c r="K4105" s="2"/>
      <c r="L4105" s="2"/>
      <c r="M4105" s="3" t="str">
        <f t="shared" si="263"/>
        <v/>
      </c>
    </row>
    <row r="4106" spans="3:13" x14ac:dyDescent="0.2">
      <c r="C4106" s="2"/>
      <c r="D4106" s="2"/>
      <c r="E4106" s="3" t="str">
        <f t="shared" si="260"/>
        <v/>
      </c>
      <c r="F4106" s="2"/>
      <c r="G4106" s="2"/>
      <c r="H4106" s="3" t="str">
        <f t="shared" si="261"/>
        <v/>
      </c>
      <c r="I4106" s="2"/>
      <c r="J4106" s="3" t="str">
        <f t="shared" si="262"/>
        <v/>
      </c>
      <c r="K4106" s="2"/>
      <c r="L4106" s="2"/>
      <c r="M4106" s="3" t="str">
        <f t="shared" si="263"/>
        <v/>
      </c>
    </row>
    <row r="4107" spans="3:13" x14ac:dyDescent="0.2">
      <c r="C4107" s="2"/>
      <c r="D4107" s="2"/>
      <c r="E4107" s="3" t="str">
        <f t="shared" si="260"/>
        <v/>
      </c>
      <c r="F4107" s="2"/>
      <c r="G4107" s="2"/>
      <c r="H4107" s="3" t="str">
        <f t="shared" si="261"/>
        <v/>
      </c>
      <c r="I4107" s="2"/>
      <c r="J4107" s="3" t="str">
        <f t="shared" si="262"/>
        <v/>
      </c>
      <c r="K4107" s="2"/>
      <c r="L4107" s="2"/>
      <c r="M4107" s="3" t="str">
        <f t="shared" si="263"/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ref="E4157:E4220" si="264">IF(C4157=0,"",(D4157/C4157-1))</f>
        <v/>
      </c>
      <c r="F4157" s="2"/>
      <c r="G4157" s="2"/>
      <c r="H4157" s="3" t="str">
        <f t="shared" ref="H4157:H4220" si="265">IF(F4157=0,"",(G4157/F4157-1))</f>
        <v/>
      </c>
      <c r="I4157" s="2"/>
      <c r="J4157" s="3" t="str">
        <f t="shared" ref="J4157:J4220" si="266">IF(I4157=0,"",(G4157/I4157-1))</f>
        <v/>
      </c>
      <c r="K4157" s="2"/>
      <c r="L4157" s="2"/>
      <c r="M4157" s="3" t="str">
        <f t="shared" ref="M4157:M4220" si="267">IF(K4157=0,"",(L4157/K4157-1))</f>
        <v/>
      </c>
    </row>
    <row r="4158" spans="3:13" x14ac:dyDescent="0.2">
      <c r="C4158" s="2"/>
      <c r="D4158" s="2"/>
      <c r="E4158" s="3" t="str">
        <f t="shared" si="264"/>
        <v/>
      </c>
      <c r="F4158" s="2"/>
      <c r="G4158" s="2"/>
      <c r="H4158" s="3" t="str">
        <f t="shared" si="265"/>
        <v/>
      </c>
      <c r="I4158" s="2"/>
      <c r="J4158" s="3" t="str">
        <f t="shared" si="266"/>
        <v/>
      </c>
      <c r="K4158" s="2"/>
      <c r="L4158" s="2"/>
      <c r="M4158" s="3" t="str">
        <f t="shared" si="267"/>
        <v/>
      </c>
    </row>
    <row r="4159" spans="3:13" x14ac:dyDescent="0.2">
      <c r="C4159" s="2"/>
      <c r="D4159" s="2"/>
      <c r="E4159" s="3" t="str">
        <f t="shared" si="264"/>
        <v/>
      </c>
      <c r="F4159" s="2"/>
      <c r="G4159" s="2"/>
      <c r="H4159" s="3" t="str">
        <f t="shared" si="265"/>
        <v/>
      </c>
      <c r="I4159" s="2"/>
      <c r="J4159" s="3" t="str">
        <f t="shared" si="266"/>
        <v/>
      </c>
      <c r="K4159" s="2"/>
      <c r="L4159" s="2"/>
      <c r="M4159" s="3" t="str">
        <f t="shared" si="267"/>
        <v/>
      </c>
    </row>
    <row r="4160" spans="3:13" x14ac:dyDescent="0.2">
      <c r="C4160" s="2"/>
      <c r="D4160" s="2"/>
      <c r="E4160" s="3" t="str">
        <f t="shared" si="264"/>
        <v/>
      </c>
      <c r="F4160" s="2"/>
      <c r="G4160" s="2"/>
      <c r="H4160" s="3" t="str">
        <f t="shared" si="265"/>
        <v/>
      </c>
      <c r="I4160" s="2"/>
      <c r="J4160" s="3" t="str">
        <f t="shared" si="266"/>
        <v/>
      </c>
      <c r="K4160" s="2"/>
      <c r="L4160" s="2"/>
      <c r="M4160" s="3" t="str">
        <f t="shared" si="267"/>
        <v/>
      </c>
    </row>
    <row r="4161" spans="3:13" x14ac:dyDescent="0.2">
      <c r="C4161" s="2"/>
      <c r="D4161" s="2"/>
      <c r="E4161" s="3" t="str">
        <f t="shared" si="264"/>
        <v/>
      </c>
      <c r="F4161" s="2"/>
      <c r="G4161" s="2"/>
      <c r="H4161" s="3" t="str">
        <f t="shared" si="265"/>
        <v/>
      </c>
      <c r="I4161" s="2"/>
      <c r="J4161" s="3" t="str">
        <f t="shared" si="266"/>
        <v/>
      </c>
      <c r="K4161" s="2"/>
      <c r="L4161" s="2"/>
      <c r="M4161" s="3" t="str">
        <f t="shared" si="267"/>
        <v/>
      </c>
    </row>
    <row r="4162" spans="3:13" x14ac:dyDescent="0.2">
      <c r="C4162" s="2"/>
      <c r="D4162" s="2"/>
      <c r="E4162" s="3" t="str">
        <f t="shared" si="264"/>
        <v/>
      </c>
      <c r="F4162" s="2"/>
      <c r="G4162" s="2"/>
      <c r="H4162" s="3" t="str">
        <f t="shared" si="265"/>
        <v/>
      </c>
      <c r="I4162" s="2"/>
      <c r="J4162" s="3" t="str">
        <f t="shared" si="266"/>
        <v/>
      </c>
      <c r="K4162" s="2"/>
      <c r="L4162" s="2"/>
      <c r="M4162" s="3" t="str">
        <f t="shared" si="267"/>
        <v/>
      </c>
    </row>
    <row r="4163" spans="3:13" x14ac:dyDescent="0.2">
      <c r="C4163" s="2"/>
      <c r="D4163" s="2"/>
      <c r="E4163" s="3" t="str">
        <f t="shared" si="264"/>
        <v/>
      </c>
      <c r="F4163" s="2"/>
      <c r="G4163" s="2"/>
      <c r="H4163" s="3" t="str">
        <f t="shared" si="265"/>
        <v/>
      </c>
      <c r="I4163" s="2"/>
      <c r="J4163" s="3" t="str">
        <f t="shared" si="266"/>
        <v/>
      </c>
      <c r="K4163" s="2"/>
      <c r="L4163" s="2"/>
      <c r="M4163" s="3" t="str">
        <f t="shared" si="267"/>
        <v/>
      </c>
    </row>
    <row r="4164" spans="3:13" x14ac:dyDescent="0.2">
      <c r="C4164" s="2"/>
      <c r="D4164" s="2"/>
      <c r="E4164" s="3" t="str">
        <f t="shared" si="264"/>
        <v/>
      </c>
      <c r="F4164" s="2"/>
      <c r="G4164" s="2"/>
      <c r="H4164" s="3" t="str">
        <f t="shared" si="265"/>
        <v/>
      </c>
      <c r="I4164" s="2"/>
      <c r="J4164" s="3" t="str">
        <f t="shared" si="266"/>
        <v/>
      </c>
      <c r="K4164" s="2"/>
      <c r="L4164" s="2"/>
      <c r="M4164" s="3" t="str">
        <f t="shared" si="267"/>
        <v/>
      </c>
    </row>
    <row r="4165" spans="3:13" x14ac:dyDescent="0.2">
      <c r="C4165" s="2"/>
      <c r="D4165" s="2"/>
      <c r="E4165" s="3" t="str">
        <f t="shared" si="264"/>
        <v/>
      </c>
      <c r="F4165" s="2"/>
      <c r="G4165" s="2"/>
      <c r="H4165" s="3" t="str">
        <f t="shared" si="265"/>
        <v/>
      </c>
      <c r="I4165" s="2"/>
      <c r="J4165" s="3" t="str">
        <f t="shared" si="266"/>
        <v/>
      </c>
      <c r="K4165" s="2"/>
      <c r="L4165" s="2"/>
      <c r="M4165" s="3" t="str">
        <f t="shared" si="267"/>
        <v/>
      </c>
    </row>
    <row r="4166" spans="3:13" x14ac:dyDescent="0.2">
      <c r="C4166" s="2"/>
      <c r="D4166" s="2"/>
      <c r="E4166" s="3" t="str">
        <f t="shared" si="264"/>
        <v/>
      </c>
      <c r="F4166" s="2"/>
      <c r="G4166" s="2"/>
      <c r="H4166" s="3" t="str">
        <f t="shared" si="265"/>
        <v/>
      </c>
      <c r="I4166" s="2"/>
      <c r="J4166" s="3" t="str">
        <f t="shared" si="266"/>
        <v/>
      </c>
      <c r="K4166" s="2"/>
      <c r="L4166" s="2"/>
      <c r="M4166" s="3" t="str">
        <f t="shared" si="267"/>
        <v/>
      </c>
    </row>
    <row r="4167" spans="3:13" x14ac:dyDescent="0.2">
      <c r="C4167" s="2"/>
      <c r="D4167" s="2"/>
      <c r="E4167" s="3" t="str">
        <f t="shared" si="264"/>
        <v/>
      </c>
      <c r="F4167" s="2"/>
      <c r="G4167" s="2"/>
      <c r="H4167" s="3" t="str">
        <f t="shared" si="265"/>
        <v/>
      </c>
      <c r="I4167" s="2"/>
      <c r="J4167" s="3" t="str">
        <f t="shared" si="266"/>
        <v/>
      </c>
      <c r="K4167" s="2"/>
      <c r="L4167" s="2"/>
      <c r="M4167" s="3" t="str">
        <f t="shared" si="267"/>
        <v/>
      </c>
    </row>
    <row r="4168" spans="3:13" x14ac:dyDescent="0.2">
      <c r="C4168" s="2"/>
      <c r="D4168" s="2"/>
      <c r="E4168" s="3" t="str">
        <f t="shared" si="264"/>
        <v/>
      </c>
      <c r="F4168" s="2"/>
      <c r="G4168" s="2"/>
      <c r="H4168" s="3" t="str">
        <f t="shared" si="265"/>
        <v/>
      </c>
      <c r="I4168" s="2"/>
      <c r="J4168" s="3" t="str">
        <f t="shared" si="266"/>
        <v/>
      </c>
      <c r="K4168" s="2"/>
      <c r="L4168" s="2"/>
      <c r="M4168" s="3" t="str">
        <f t="shared" si="267"/>
        <v/>
      </c>
    </row>
    <row r="4169" spans="3:13" x14ac:dyDescent="0.2">
      <c r="C4169" s="2"/>
      <c r="D4169" s="2"/>
      <c r="E4169" s="3" t="str">
        <f t="shared" si="264"/>
        <v/>
      </c>
      <c r="F4169" s="2"/>
      <c r="G4169" s="2"/>
      <c r="H4169" s="3" t="str">
        <f t="shared" si="265"/>
        <v/>
      </c>
      <c r="I4169" s="2"/>
      <c r="J4169" s="3" t="str">
        <f t="shared" si="266"/>
        <v/>
      </c>
      <c r="K4169" s="2"/>
      <c r="L4169" s="2"/>
      <c r="M4169" s="3" t="str">
        <f t="shared" si="267"/>
        <v/>
      </c>
    </row>
    <row r="4170" spans="3:13" x14ac:dyDescent="0.2">
      <c r="C4170" s="2"/>
      <c r="D4170" s="2"/>
      <c r="E4170" s="3" t="str">
        <f t="shared" si="264"/>
        <v/>
      </c>
      <c r="F4170" s="2"/>
      <c r="G4170" s="2"/>
      <c r="H4170" s="3" t="str">
        <f t="shared" si="265"/>
        <v/>
      </c>
      <c r="I4170" s="2"/>
      <c r="J4170" s="3" t="str">
        <f t="shared" si="266"/>
        <v/>
      </c>
      <c r="K4170" s="2"/>
      <c r="L4170" s="2"/>
      <c r="M4170" s="3" t="str">
        <f t="shared" si="267"/>
        <v/>
      </c>
    </row>
    <row r="4171" spans="3:13" x14ac:dyDescent="0.2">
      <c r="C4171" s="2"/>
      <c r="D4171" s="2"/>
      <c r="E4171" s="3" t="str">
        <f t="shared" si="264"/>
        <v/>
      </c>
      <c r="F4171" s="2"/>
      <c r="G4171" s="2"/>
      <c r="H4171" s="3" t="str">
        <f t="shared" si="265"/>
        <v/>
      </c>
      <c r="I4171" s="2"/>
      <c r="J4171" s="3" t="str">
        <f t="shared" si="266"/>
        <v/>
      </c>
      <c r="K4171" s="2"/>
      <c r="L4171" s="2"/>
      <c r="M4171" s="3" t="str">
        <f t="shared" si="267"/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ref="E4221:E4284" si="268">IF(C4221=0,"",(D4221/C4221-1))</f>
        <v/>
      </c>
      <c r="F4221" s="2"/>
      <c r="G4221" s="2"/>
      <c r="H4221" s="3" t="str">
        <f t="shared" ref="H4221:H4284" si="269">IF(F4221=0,"",(G4221/F4221-1))</f>
        <v/>
      </c>
      <c r="I4221" s="2"/>
      <c r="J4221" s="3" t="str">
        <f t="shared" ref="J4221:J4284" si="270">IF(I4221=0,"",(G4221/I4221-1))</f>
        <v/>
      </c>
      <c r="K4221" s="2"/>
      <c r="L4221" s="2"/>
      <c r="M4221" s="3" t="str">
        <f t="shared" ref="M4221:M4284" si="271">IF(K4221=0,"",(L4221/K4221-1))</f>
        <v/>
      </c>
    </row>
    <row r="4222" spans="3:13" x14ac:dyDescent="0.2">
      <c r="C4222" s="2"/>
      <c r="D4222" s="2"/>
      <c r="E4222" s="3" t="str">
        <f t="shared" si="268"/>
        <v/>
      </c>
      <c r="F4222" s="2"/>
      <c r="G4222" s="2"/>
      <c r="H4222" s="3" t="str">
        <f t="shared" si="269"/>
        <v/>
      </c>
      <c r="I4222" s="2"/>
      <c r="J4222" s="3" t="str">
        <f t="shared" si="270"/>
        <v/>
      </c>
      <c r="K4222" s="2"/>
      <c r="L4222" s="2"/>
      <c r="M4222" s="3" t="str">
        <f t="shared" si="271"/>
        <v/>
      </c>
    </row>
    <row r="4223" spans="3:13" x14ac:dyDescent="0.2">
      <c r="C4223" s="2"/>
      <c r="D4223" s="2"/>
      <c r="E4223" s="3" t="str">
        <f t="shared" si="268"/>
        <v/>
      </c>
      <c r="F4223" s="2"/>
      <c r="G4223" s="2"/>
      <c r="H4223" s="3" t="str">
        <f t="shared" si="269"/>
        <v/>
      </c>
      <c r="I4223" s="2"/>
      <c r="J4223" s="3" t="str">
        <f t="shared" si="270"/>
        <v/>
      </c>
      <c r="K4223" s="2"/>
      <c r="L4223" s="2"/>
      <c r="M4223" s="3" t="str">
        <f t="shared" si="271"/>
        <v/>
      </c>
    </row>
    <row r="4224" spans="3:13" x14ac:dyDescent="0.2">
      <c r="C4224" s="2"/>
      <c r="D4224" s="2"/>
      <c r="E4224" s="3" t="str">
        <f t="shared" si="268"/>
        <v/>
      </c>
      <c r="F4224" s="2"/>
      <c r="G4224" s="2"/>
      <c r="H4224" s="3" t="str">
        <f t="shared" si="269"/>
        <v/>
      </c>
      <c r="I4224" s="2"/>
      <c r="J4224" s="3" t="str">
        <f t="shared" si="270"/>
        <v/>
      </c>
      <c r="K4224" s="2"/>
      <c r="L4224" s="2"/>
      <c r="M4224" s="3" t="str">
        <f t="shared" si="271"/>
        <v/>
      </c>
    </row>
    <row r="4225" spans="3:13" x14ac:dyDescent="0.2">
      <c r="C4225" s="2"/>
      <c r="D4225" s="2"/>
      <c r="E4225" s="3" t="str">
        <f t="shared" si="268"/>
        <v/>
      </c>
      <c r="F4225" s="2"/>
      <c r="G4225" s="2"/>
      <c r="H4225" s="3" t="str">
        <f t="shared" si="269"/>
        <v/>
      </c>
      <c r="I4225" s="2"/>
      <c r="J4225" s="3" t="str">
        <f t="shared" si="270"/>
        <v/>
      </c>
      <c r="K4225" s="2"/>
      <c r="L4225" s="2"/>
      <c r="M4225" s="3" t="str">
        <f t="shared" si="271"/>
        <v/>
      </c>
    </row>
    <row r="4226" spans="3:13" x14ac:dyDescent="0.2">
      <c r="C4226" s="2"/>
      <c r="D4226" s="2"/>
      <c r="E4226" s="3" t="str">
        <f t="shared" si="268"/>
        <v/>
      </c>
      <c r="F4226" s="2"/>
      <c r="G4226" s="2"/>
      <c r="H4226" s="3" t="str">
        <f t="shared" si="269"/>
        <v/>
      </c>
      <c r="I4226" s="2"/>
      <c r="J4226" s="3" t="str">
        <f t="shared" si="270"/>
        <v/>
      </c>
      <c r="K4226" s="2"/>
      <c r="L4226" s="2"/>
      <c r="M4226" s="3" t="str">
        <f t="shared" si="271"/>
        <v/>
      </c>
    </row>
    <row r="4227" spans="3:13" x14ac:dyDescent="0.2">
      <c r="C4227" s="2"/>
      <c r="D4227" s="2"/>
      <c r="E4227" s="3" t="str">
        <f t="shared" si="268"/>
        <v/>
      </c>
      <c r="F4227" s="2"/>
      <c r="G4227" s="2"/>
      <c r="H4227" s="3" t="str">
        <f t="shared" si="269"/>
        <v/>
      </c>
      <c r="I4227" s="2"/>
      <c r="J4227" s="3" t="str">
        <f t="shared" si="270"/>
        <v/>
      </c>
      <c r="K4227" s="2"/>
      <c r="L4227" s="2"/>
      <c r="M4227" s="3" t="str">
        <f t="shared" si="271"/>
        <v/>
      </c>
    </row>
    <row r="4228" spans="3:13" x14ac:dyDescent="0.2">
      <c r="C4228" s="2"/>
      <c r="D4228" s="2"/>
      <c r="E4228" s="3" t="str">
        <f t="shared" si="268"/>
        <v/>
      </c>
      <c r="F4228" s="2"/>
      <c r="G4228" s="2"/>
      <c r="H4228" s="3" t="str">
        <f t="shared" si="269"/>
        <v/>
      </c>
      <c r="I4228" s="2"/>
      <c r="J4228" s="3" t="str">
        <f t="shared" si="270"/>
        <v/>
      </c>
      <c r="K4228" s="2"/>
      <c r="L4228" s="2"/>
      <c r="M4228" s="3" t="str">
        <f t="shared" si="271"/>
        <v/>
      </c>
    </row>
    <row r="4229" spans="3:13" x14ac:dyDescent="0.2">
      <c r="C4229" s="2"/>
      <c r="D4229" s="2"/>
      <c r="E4229" s="3" t="str">
        <f t="shared" si="268"/>
        <v/>
      </c>
      <c r="F4229" s="2"/>
      <c r="G4229" s="2"/>
      <c r="H4229" s="3" t="str">
        <f t="shared" si="269"/>
        <v/>
      </c>
      <c r="I4229" s="2"/>
      <c r="J4229" s="3" t="str">
        <f t="shared" si="270"/>
        <v/>
      </c>
      <c r="K4229" s="2"/>
      <c r="L4229" s="2"/>
      <c r="M4229" s="3" t="str">
        <f t="shared" si="271"/>
        <v/>
      </c>
    </row>
    <row r="4230" spans="3:13" x14ac:dyDescent="0.2">
      <c r="C4230" s="2"/>
      <c r="D4230" s="2"/>
      <c r="E4230" s="3" t="str">
        <f t="shared" si="268"/>
        <v/>
      </c>
      <c r="F4230" s="2"/>
      <c r="G4230" s="2"/>
      <c r="H4230" s="3" t="str">
        <f t="shared" si="269"/>
        <v/>
      </c>
      <c r="I4230" s="2"/>
      <c r="J4230" s="3" t="str">
        <f t="shared" si="270"/>
        <v/>
      </c>
      <c r="K4230" s="2"/>
      <c r="L4230" s="2"/>
      <c r="M4230" s="3" t="str">
        <f t="shared" si="271"/>
        <v/>
      </c>
    </row>
    <row r="4231" spans="3:13" x14ac:dyDescent="0.2">
      <c r="C4231" s="2"/>
      <c r="D4231" s="2"/>
      <c r="E4231" s="3" t="str">
        <f t="shared" si="268"/>
        <v/>
      </c>
      <c r="F4231" s="2"/>
      <c r="G4231" s="2"/>
      <c r="H4231" s="3" t="str">
        <f t="shared" si="269"/>
        <v/>
      </c>
      <c r="I4231" s="2"/>
      <c r="J4231" s="3" t="str">
        <f t="shared" si="270"/>
        <v/>
      </c>
      <c r="K4231" s="2"/>
      <c r="L4231" s="2"/>
      <c r="M4231" s="3" t="str">
        <f t="shared" si="271"/>
        <v/>
      </c>
    </row>
    <row r="4232" spans="3:13" x14ac:dyDescent="0.2">
      <c r="C4232" s="2"/>
      <c r="D4232" s="2"/>
      <c r="E4232" s="3" t="str">
        <f t="shared" si="268"/>
        <v/>
      </c>
      <c r="F4232" s="2"/>
      <c r="G4232" s="2"/>
      <c r="H4232" s="3" t="str">
        <f t="shared" si="269"/>
        <v/>
      </c>
      <c r="I4232" s="2"/>
      <c r="J4232" s="3" t="str">
        <f t="shared" si="270"/>
        <v/>
      </c>
      <c r="K4232" s="2"/>
      <c r="L4232" s="2"/>
      <c r="M4232" s="3" t="str">
        <f t="shared" si="271"/>
        <v/>
      </c>
    </row>
    <row r="4233" spans="3:13" x14ac:dyDescent="0.2">
      <c r="C4233" s="2"/>
      <c r="D4233" s="2"/>
      <c r="E4233" s="3" t="str">
        <f t="shared" si="268"/>
        <v/>
      </c>
      <c r="F4233" s="2"/>
      <c r="G4233" s="2"/>
      <c r="H4233" s="3" t="str">
        <f t="shared" si="269"/>
        <v/>
      </c>
      <c r="I4233" s="2"/>
      <c r="J4233" s="3" t="str">
        <f t="shared" si="270"/>
        <v/>
      </c>
      <c r="K4233" s="2"/>
      <c r="L4233" s="2"/>
      <c r="M4233" s="3" t="str">
        <f t="shared" si="271"/>
        <v/>
      </c>
    </row>
    <row r="4234" spans="3:13" x14ac:dyDescent="0.2">
      <c r="C4234" s="2"/>
      <c r="D4234" s="2"/>
      <c r="E4234" s="3" t="str">
        <f t="shared" si="268"/>
        <v/>
      </c>
      <c r="F4234" s="2"/>
      <c r="G4234" s="2"/>
      <c r="H4234" s="3" t="str">
        <f t="shared" si="269"/>
        <v/>
      </c>
      <c r="I4234" s="2"/>
      <c r="J4234" s="3" t="str">
        <f t="shared" si="270"/>
        <v/>
      </c>
      <c r="K4234" s="2"/>
      <c r="L4234" s="2"/>
      <c r="M4234" s="3" t="str">
        <f t="shared" si="271"/>
        <v/>
      </c>
    </row>
    <row r="4235" spans="3:13" x14ac:dyDescent="0.2">
      <c r="C4235" s="2"/>
      <c r="D4235" s="2"/>
      <c r="E4235" s="3" t="str">
        <f t="shared" si="268"/>
        <v/>
      </c>
      <c r="F4235" s="2"/>
      <c r="G4235" s="2"/>
      <c r="H4235" s="3" t="str">
        <f t="shared" si="269"/>
        <v/>
      </c>
      <c r="I4235" s="2"/>
      <c r="J4235" s="3" t="str">
        <f t="shared" si="270"/>
        <v/>
      </c>
      <c r="K4235" s="2"/>
      <c r="L4235" s="2"/>
      <c r="M4235" s="3" t="str">
        <f t="shared" si="271"/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ref="E4285:E4348" si="272">IF(C4285=0,"",(D4285/C4285-1))</f>
        <v/>
      </c>
      <c r="F4285" s="2"/>
      <c r="G4285" s="2"/>
      <c r="H4285" s="3" t="str">
        <f t="shared" ref="H4285:H4348" si="273">IF(F4285=0,"",(G4285/F4285-1))</f>
        <v/>
      </c>
      <c r="I4285" s="2"/>
      <c r="J4285" s="3" t="str">
        <f t="shared" ref="J4285:J4348" si="274">IF(I4285=0,"",(G4285/I4285-1))</f>
        <v/>
      </c>
      <c r="K4285" s="2"/>
      <c r="L4285" s="2"/>
      <c r="M4285" s="3" t="str">
        <f t="shared" ref="M4285:M4348" si="275">IF(K4285=0,"",(L4285/K4285-1))</f>
        <v/>
      </c>
    </row>
    <row r="4286" spans="3:13" x14ac:dyDescent="0.2">
      <c r="C4286" s="2"/>
      <c r="D4286" s="2"/>
      <c r="E4286" s="3" t="str">
        <f t="shared" si="272"/>
        <v/>
      </c>
      <c r="F4286" s="2"/>
      <c r="G4286" s="2"/>
      <c r="H4286" s="3" t="str">
        <f t="shared" si="273"/>
        <v/>
      </c>
      <c r="I4286" s="2"/>
      <c r="J4286" s="3" t="str">
        <f t="shared" si="274"/>
        <v/>
      </c>
      <c r="K4286" s="2"/>
      <c r="L4286" s="2"/>
      <c r="M4286" s="3" t="str">
        <f t="shared" si="275"/>
        <v/>
      </c>
    </row>
    <row r="4287" spans="3:13" x14ac:dyDescent="0.2">
      <c r="C4287" s="2"/>
      <c r="D4287" s="2"/>
      <c r="E4287" s="3" t="str">
        <f t="shared" si="272"/>
        <v/>
      </c>
      <c r="F4287" s="2"/>
      <c r="G4287" s="2"/>
      <c r="H4287" s="3" t="str">
        <f t="shared" si="273"/>
        <v/>
      </c>
      <c r="I4287" s="2"/>
      <c r="J4287" s="3" t="str">
        <f t="shared" si="274"/>
        <v/>
      </c>
      <c r="K4287" s="2"/>
      <c r="L4287" s="2"/>
      <c r="M4287" s="3" t="str">
        <f t="shared" si="275"/>
        <v/>
      </c>
    </row>
    <row r="4288" spans="3:13" x14ac:dyDescent="0.2">
      <c r="C4288" s="2"/>
      <c r="D4288" s="2"/>
      <c r="E4288" s="3" t="str">
        <f t="shared" si="272"/>
        <v/>
      </c>
      <c r="F4288" s="2"/>
      <c r="G4288" s="2"/>
      <c r="H4288" s="3" t="str">
        <f t="shared" si="273"/>
        <v/>
      </c>
      <c r="I4288" s="2"/>
      <c r="J4288" s="3" t="str">
        <f t="shared" si="274"/>
        <v/>
      </c>
      <c r="K4288" s="2"/>
      <c r="L4288" s="2"/>
      <c r="M4288" s="3" t="str">
        <f t="shared" si="275"/>
        <v/>
      </c>
    </row>
    <row r="4289" spans="3:13" x14ac:dyDescent="0.2">
      <c r="C4289" s="2"/>
      <c r="D4289" s="2"/>
      <c r="E4289" s="3" t="str">
        <f t="shared" si="272"/>
        <v/>
      </c>
      <c r="F4289" s="2"/>
      <c r="G4289" s="2"/>
      <c r="H4289" s="3" t="str">
        <f t="shared" si="273"/>
        <v/>
      </c>
      <c r="I4289" s="2"/>
      <c r="J4289" s="3" t="str">
        <f t="shared" si="274"/>
        <v/>
      </c>
      <c r="K4289" s="2"/>
      <c r="L4289" s="2"/>
      <c r="M4289" s="3" t="str">
        <f t="shared" si="275"/>
        <v/>
      </c>
    </row>
    <row r="4290" spans="3:13" x14ac:dyDescent="0.2">
      <c r="C4290" s="2"/>
      <c r="D4290" s="2"/>
      <c r="E4290" s="3" t="str">
        <f t="shared" si="272"/>
        <v/>
      </c>
      <c r="F4290" s="2"/>
      <c r="G4290" s="2"/>
      <c r="H4290" s="3" t="str">
        <f t="shared" si="273"/>
        <v/>
      </c>
      <c r="I4290" s="2"/>
      <c r="J4290" s="3" t="str">
        <f t="shared" si="274"/>
        <v/>
      </c>
      <c r="K4290" s="2"/>
      <c r="L4290" s="2"/>
      <c r="M4290" s="3" t="str">
        <f t="shared" si="275"/>
        <v/>
      </c>
    </row>
    <row r="4291" spans="3:13" x14ac:dyDescent="0.2">
      <c r="C4291" s="2"/>
      <c r="D4291" s="2"/>
      <c r="E4291" s="3" t="str">
        <f t="shared" si="272"/>
        <v/>
      </c>
      <c r="F4291" s="2"/>
      <c r="G4291" s="2"/>
      <c r="H4291" s="3" t="str">
        <f t="shared" si="273"/>
        <v/>
      </c>
      <c r="I4291" s="2"/>
      <c r="J4291" s="3" t="str">
        <f t="shared" si="274"/>
        <v/>
      </c>
      <c r="K4291" s="2"/>
      <c r="L4291" s="2"/>
      <c r="M4291" s="3" t="str">
        <f t="shared" si="275"/>
        <v/>
      </c>
    </row>
    <row r="4292" spans="3:13" x14ac:dyDescent="0.2">
      <c r="C4292" s="2"/>
      <c r="D4292" s="2"/>
      <c r="E4292" s="3" t="str">
        <f t="shared" si="272"/>
        <v/>
      </c>
      <c r="F4292" s="2"/>
      <c r="G4292" s="2"/>
      <c r="H4292" s="3" t="str">
        <f t="shared" si="273"/>
        <v/>
      </c>
      <c r="I4292" s="2"/>
      <c r="J4292" s="3" t="str">
        <f t="shared" si="274"/>
        <v/>
      </c>
      <c r="K4292" s="2"/>
      <c r="L4292" s="2"/>
      <c r="M4292" s="3" t="str">
        <f t="shared" si="275"/>
        <v/>
      </c>
    </row>
    <row r="4293" spans="3:13" x14ac:dyDescent="0.2">
      <c r="C4293" s="2"/>
      <c r="D4293" s="2"/>
      <c r="E4293" s="3" t="str">
        <f t="shared" si="272"/>
        <v/>
      </c>
      <c r="F4293" s="2"/>
      <c r="G4293" s="2"/>
      <c r="H4293" s="3" t="str">
        <f t="shared" si="273"/>
        <v/>
      </c>
      <c r="I4293" s="2"/>
      <c r="J4293" s="3" t="str">
        <f t="shared" si="274"/>
        <v/>
      </c>
      <c r="K4293" s="2"/>
      <c r="L4293" s="2"/>
      <c r="M4293" s="3" t="str">
        <f t="shared" si="275"/>
        <v/>
      </c>
    </row>
    <row r="4294" spans="3:13" x14ac:dyDescent="0.2">
      <c r="C4294" s="2"/>
      <c r="D4294" s="2"/>
      <c r="E4294" s="3" t="str">
        <f t="shared" si="272"/>
        <v/>
      </c>
      <c r="F4294" s="2"/>
      <c r="G4294" s="2"/>
      <c r="H4294" s="3" t="str">
        <f t="shared" si="273"/>
        <v/>
      </c>
      <c r="I4294" s="2"/>
      <c r="J4294" s="3" t="str">
        <f t="shared" si="274"/>
        <v/>
      </c>
      <c r="K4294" s="2"/>
      <c r="L4294" s="2"/>
      <c r="M4294" s="3" t="str">
        <f t="shared" si="275"/>
        <v/>
      </c>
    </row>
    <row r="4295" spans="3:13" x14ac:dyDescent="0.2">
      <c r="C4295" s="2"/>
      <c r="D4295" s="2"/>
      <c r="E4295" s="3" t="str">
        <f t="shared" si="272"/>
        <v/>
      </c>
      <c r="F4295" s="2"/>
      <c r="G4295" s="2"/>
      <c r="H4295" s="3" t="str">
        <f t="shared" si="273"/>
        <v/>
      </c>
      <c r="I4295" s="2"/>
      <c r="J4295" s="3" t="str">
        <f t="shared" si="274"/>
        <v/>
      </c>
      <c r="K4295" s="2"/>
      <c r="L4295" s="2"/>
      <c r="M4295" s="3" t="str">
        <f t="shared" si="275"/>
        <v/>
      </c>
    </row>
    <row r="4296" spans="3:13" x14ac:dyDescent="0.2">
      <c r="C4296" s="2"/>
      <c r="D4296" s="2"/>
      <c r="E4296" s="3" t="str">
        <f t="shared" si="272"/>
        <v/>
      </c>
      <c r="F4296" s="2"/>
      <c r="G4296" s="2"/>
      <c r="H4296" s="3" t="str">
        <f t="shared" si="273"/>
        <v/>
      </c>
      <c r="I4296" s="2"/>
      <c r="J4296" s="3" t="str">
        <f t="shared" si="274"/>
        <v/>
      </c>
      <c r="K4296" s="2"/>
      <c r="L4296" s="2"/>
      <c r="M4296" s="3" t="str">
        <f t="shared" si="275"/>
        <v/>
      </c>
    </row>
    <row r="4297" spans="3:13" x14ac:dyDescent="0.2">
      <c r="C4297" s="2"/>
      <c r="D4297" s="2"/>
      <c r="E4297" s="3" t="str">
        <f t="shared" si="272"/>
        <v/>
      </c>
      <c r="F4297" s="2"/>
      <c r="G4297" s="2"/>
      <c r="H4297" s="3" t="str">
        <f t="shared" si="273"/>
        <v/>
      </c>
      <c r="I4297" s="2"/>
      <c r="J4297" s="3" t="str">
        <f t="shared" si="274"/>
        <v/>
      </c>
      <c r="K4297" s="2"/>
      <c r="L4297" s="2"/>
      <c r="M4297" s="3" t="str">
        <f t="shared" si="275"/>
        <v/>
      </c>
    </row>
    <row r="4298" spans="3:13" x14ac:dyDescent="0.2">
      <c r="C4298" s="2"/>
      <c r="D4298" s="2"/>
      <c r="E4298" s="3" t="str">
        <f t="shared" si="272"/>
        <v/>
      </c>
      <c r="F4298" s="2"/>
      <c r="G4298" s="2"/>
      <c r="H4298" s="3" t="str">
        <f t="shared" si="273"/>
        <v/>
      </c>
      <c r="I4298" s="2"/>
      <c r="J4298" s="3" t="str">
        <f t="shared" si="274"/>
        <v/>
      </c>
      <c r="K4298" s="2"/>
      <c r="L4298" s="2"/>
      <c r="M4298" s="3" t="str">
        <f t="shared" si="275"/>
        <v/>
      </c>
    </row>
    <row r="4299" spans="3:13" x14ac:dyDescent="0.2">
      <c r="C4299" s="2"/>
      <c r="D4299" s="2"/>
      <c r="E4299" s="3" t="str">
        <f t="shared" si="272"/>
        <v/>
      </c>
      <c r="F4299" s="2"/>
      <c r="G4299" s="2"/>
      <c r="H4299" s="3" t="str">
        <f t="shared" si="273"/>
        <v/>
      </c>
      <c r="I4299" s="2"/>
      <c r="J4299" s="3" t="str">
        <f t="shared" si="274"/>
        <v/>
      </c>
      <c r="K4299" s="2"/>
      <c r="L4299" s="2"/>
      <c r="M4299" s="3" t="str">
        <f t="shared" si="275"/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ref="E4349:E4412" si="276">IF(C4349=0,"",(D4349/C4349-1))</f>
        <v/>
      </c>
      <c r="F4349" s="2"/>
      <c r="G4349" s="2"/>
      <c r="H4349" s="3" t="str">
        <f t="shared" ref="H4349:H4412" si="277">IF(F4349=0,"",(G4349/F4349-1))</f>
        <v/>
      </c>
      <c r="I4349" s="2"/>
      <c r="J4349" s="3" t="str">
        <f t="shared" ref="J4349:J4412" si="278">IF(I4349=0,"",(G4349/I4349-1))</f>
        <v/>
      </c>
      <c r="K4349" s="2"/>
      <c r="L4349" s="2"/>
      <c r="M4349" s="3" t="str">
        <f t="shared" ref="M4349:M4412" si="279">IF(K4349=0,"",(L4349/K4349-1))</f>
        <v/>
      </c>
    </row>
    <row r="4350" spans="3:13" x14ac:dyDescent="0.2">
      <c r="C4350" s="2"/>
      <c r="D4350" s="2"/>
      <c r="E4350" s="3" t="str">
        <f t="shared" si="276"/>
        <v/>
      </c>
      <c r="F4350" s="2"/>
      <c r="G4350" s="2"/>
      <c r="H4350" s="3" t="str">
        <f t="shared" si="277"/>
        <v/>
      </c>
      <c r="I4350" s="2"/>
      <c r="J4350" s="3" t="str">
        <f t="shared" si="278"/>
        <v/>
      </c>
      <c r="K4350" s="2"/>
      <c r="L4350" s="2"/>
      <c r="M4350" s="3" t="str">
        <f t="shared" si="279"/>
        <v/>
      </c>
    </row>
    <row r="4351" spans="3:13" x14ac:dyDescent="0.2">
      <c r="C4351" s="2"/>
      <c r="D4351" s="2"/>
      <c r="E4351" s="3" t="str">
        <f t="shared" si="276"/>
        <v/>
      </c>
      <c r="F4351" s="2"/>
      <c r="G4351" s="2"/>
      <c r="H4351" s="3" t="str">
        <f t="shared" si="277"/>
        <v/>
      </c>
      <c r="I4351" s="2"/>
      <c r="J4351" s="3" t="str">
        <f t="shared" si="278"/>
        <v/>
      </c>
      <c r="K4351" s="2"/>
      <c r="L4351" s="2"/>
      <c r="M4351" s="3" t="str">
        <f t="shared" si="279"/>
        <v/>
      </c>
    </row>
    <row r="4352" spans="3:13" x14ac:dyDescent="0.2">
      <c r="C4352" s="2"/>
      <c r="D4352" s="2"/>
      <c r="E4352" s="3" t="str">
        <f t="shared" si="276"/>
        <v/>
      </c>
      <c r="F4352" s="2"/>
      <c r="G4352" s="2"/>
      <c r="H4352" s="3" t="str">
        <f t="shared" si="277"/>
        <v/>
      </c>
      <c r="I4352" s="2"/>
      <c r="J4352" s="3" t="str">
        <f t="shared" si="278"/>
        <v/>
      </c>
      <c r="K4352" s="2"/>
      <c r="L4352" s="2"/>
      <c r="M4352" s="3" t="str">
        <f t="shared" si="279"/>
        <v/>
      </c>
    </row>
    <row r="4353" spans="3:13" x14ac:dyDescent="0.2">
      <c r="C4353" s="2"/>
      <c r="D4353" s="2"/>
      <c r="E4353" s="3" t="str">
        <f t="shared" si="276"/>
        <v/>
      </c>
      <c r="F4353" s="2"/>
      <c r="G4353" s="2"/>
      <c r="H4353" s="3" t="str">
        <f t="shared" si="277"/>
        <v/>
      </c>
      <c r="I4353" s="2"/>
      <c r="J4353" s="3" t="str">
        <f t="shared" si="278"/>
        <v/>
      </c>
      <c r="K4353" s="2"/>
      <c r="L4353" s="2"/>
      <c r="M4353" s="3" t="str">
        <f t="shared" si="279"/>
        <v/>
      </c>
    </row>
    <row r="4354" spans="3:13" x14ac:dyDescent="0.2">
      <c r="C4354" s="2"/>
      <c r="D4354" s="2"/>
      <c r="E4354" s="3" t="str">
        <f t="shared" si="276"/>
        <v/>
      </c>
      <c r="F4354" s="2"/>
      <c r="G4354" s="2"/>
      <c r="H4354" s="3" t="str">
        <f t="shared" si="277"/>
        <v/>
      </c>
      <c r="I4354" s="2"/>
      <c r="J4354" s="3" t="str">
        <f t="shared" si="278"/>
        <v/>
      </c>
      <c r="K4354" s="2"/>
      <c r="L4354" s="2"/>
      <c r="M4354" s="3" t="str">
        <f t="shared" si="279"/>
        <v/>
      </c>
    </row>
    <row r="4355" spans="3:13" x14ac:dyDescent="0.2">
      <c r="C4355" s="2"/>
      <c r="D4355" s="2"/>
      <c r="E4355" s="3" t="str">
        <f t="shared" si="276"/>
        <v/>
      </c>
      <c r="F4355" s="2"/>
      <c r="G4355" s="2"/>
      <c r="H4355" s="3" t="str">
        <f t="shared" si="277"/>
        <v/>
      </c>
      <c r="I4355" s="2"/>
      <c r="J4355" s="3" t="str">
        <f t="shared" si="278"/>
        <v/>
      </c>
      <c r="K4355" s="2"/>
      <c r="L4355" s="2"/>
      <c r="M4355" s="3" t="str">
        <f t="shared" si="279"/>
        <v/>
      </c>
    </row>
    <row r="4356" spans="3:13" x14ac:dyDescent="0.2">
      <c r="C4356" s="2"/>
      <c r="D4356" s="2"/>
      <c r="E4356" s="3" t="str">
        <f t="shared" si="276"/>
        <v/>
      </c>
      <c r="F4356" s="2"/>
      <c r="G4356" s="2"/>
      <c r="H4356" s="3" t="str">
        <f t="shared" si="277"/>
        <v/>
      </c>
      <c r="I4356" s="2"/>
      <c r="J4356" s="3" t="str">
        <f t="shared" si="278"/>
        <v/>
      </c>
      <c r="K4356" s="2"/>
      <c r="L4356" s="2"/>
      <c r="M4356" s="3" t="str">
        <f t="shared" si="279"/>
        <v/>
      </c>
    </row>
    <row r="4357" spans="3:13" x14ac:dyDescent="0.2">
      <c r="C4357" s="2"/>
      <c r="D4357" s="2"/>
      <c r="E4357" s="3" t="str">
        <f t="shared" si="276"/>
        <v/>
      </c>
      <c r="F4357" s="2"/>
      <c r="G4357" s="2"/>
      <c r="H4357" s="3" t="str">
        <f t="shared" si="277"/>
        <v/>
      </c>
      <c r="I4357" s="2"/>
      <c r="J4357" s="3" t="str">
        <f t="shared" si="278"/>
        <v/>
      </c>
      <c r="K4357" s="2"/>
      <c r="L4357" s="2"/>
      <c r="M4357" s="3" t="str">
        <f t="shared" si="279"/>
        <v/>
      </c>
    </row>
    <row r="4358" spans="3:13" x14ac:dyDescent="0.2">
      <c r="C4358" s="2"/>
      <c r="D4358" s="2"/>
      <c r="E4358" s="3" t="str">
        <f t="shared" si="276"/>
        <v/>
      </c>
      <c r="F4358" s="2"/>
      <c r="G4358" s="2"/>
      <c r="H4358" s="3" t="str">
        <f t="shared" si="277"/>
        <v/>
      </c>
      <c r="I4358" s="2"/>
      <c r="J4358" s="3" t="str">
        <f t="shared" si="278"/>
        <v/>
      </c>
      <c r="K4358" s="2"/>
      <c r="L4358" s="2"/>
      <c r="M4358" s="3" t="str">
        <f t="shared" si="279"/>
        <v/>
      </c>
    </row>
    <row r="4359" spans="3:13" x14ac:dyDescent="0.2">
      <c r="C4359" s="2"/>
      <c r="D4359" s="2"/>
      <c r="E4359" s="3" t="str">
        <f t="shared" si="276"/>
        <v/>
      </c>
      <c r="F4359" s="2"/>
      <c r="G4359" s="2"/>
      <c r="H4359" s="3" t="str">
        <f t="shared" si="277"/>
        <v/>
      </c>
      <c r="I4359" s="2"/>
      <c r="J4359" s="3" t="str">
        <f t="shared" si="278"/>
        <v/>
      </c>
      <c r="K4359" s="2"/>
      <c r="L4359" s="2"/>
      <c r="M4359" s="3" t="str">
        <f t="shared" si="279"/>
        <v/>
      </c>
    </row>
    <row r="4360" spans="3:13" x14ac:dyDescent="0.2">
      <c r="C4360" s="2"/>
      <c r="D4360" s="2"/>
      <c r="E4360" s="3" t="str">
        <f t="shared" si="276"/>
        <v/>
      </c>
      <c r="F4360" s="2"/>
      <c r="G4360" s="2"/>
      <c r="H4360" s="3" t="str">
        <f t="shared" si="277"/>
        <v/>
      </c>
      <c r="I4360" s="2"/>
      <c r="J4360" s="3" t="str">
        <f t="shared" si="278"/>
        <v/>
      </c>
      <c r="K4360" s="2"/>
      <c r="L4360" s="2"/>
      <c r="M4360" s="3" t="str">
        <f t="shared" si="279"/>
        <v/>
      </c>
    </row>
    <row r="4361" spans="3:13" x14ac:dyDescent="0.2">
      <c r="C4361" s="2"/>
      <c r="D4361" s="2"/>
      <c r="E4361" s="3" t="str">
        <f t="shared" si="276"/>
        <v/>
      </c>
      <c r="F4361" s="2"/>
      <c r="G4361" s="2"/>
      <c r="H4361" s="3" t="str">
        <f t="shared" si="277"/>
        <v/>
      </c>
      <c r="I4361" s="2"/>
      <c r="J4361" s="3" t="str">
        <f t="shared" si="278"/>
        <v/>
      </c>
      <c r="K4361" s="2"/>
      <c r="L4361" s="2"/>
      <c r="M4361" s="3" t="str">
        <f t="shared" si="279"/>
        <v/>
      </c>
    </row>
    <row r="4362" spans="3:13" x14ac:dyDescent="0.2">
      <c r="C4362" s="2"/>
      <c r="D4362" s="2"/>
      <c r="E4362" s="3" t="str">
        <f t="shared" si="276"/>
        <v/>
      </c>
      <c r="F4362" s="2"/>
      <c r="G4362" s="2"/>
      <c r="H4362" s="3" t="str">
        <f t="shared" si="277"/>
        <v/>
      </c>
      <c r="I4362" s="2"/>
      <c r="J4362" s="3" t="str">
        <f t="shared" si="278"/>
        <v/>
      </c>
      <c r="K4362" s="2"/>
      <c r="L4362" s="2"/>
      <c r="M4362" s="3" t="str">
        <f t="shared" si="279"/>
        <v/>
      </c>
    </row>
    <row r="4363" spans="3:13" x14ac:dyDescent="0.2">
      <c r="C4363" s="2"/>
      <c r="D4363" s="2"/>
      <c r="E4363" s="3" t="str">
        <f t="shared" si="276"/>
        <v/>
      </c>
      <c r="F4363" s="2"/>
      <c r="G4363" s="2"/>
      <c r="H4363" s="3" t="str">
        <f t="shared" si="277"/>
        <v/>
      </c>
      <c r="I4363" s="2"/>
      <c r="J4363" s="3" t="str">
        <f t="shared" si="278"/>
        <v/>
      </c>
      <c r="K4363" s="2"/>
      <c r="L4363" s="2"/>
      <c r="M4363" s="3" t="str">
        <f t="shared" si="279"/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ref="E4413:E4476" si="280">IF(C4413=0,"",(D4413/C4413-1))</f>
        <v/>
      </c>
      <c r="F4413" s="2"/>
      <c r="G4413" s="2"/>
      <c r="H4413" s="3" t="str">
        <f t="shared" ref="H4413:H4476" si="281">IF(F4413=0,"",(G4413/F4413-1))</f>
        <v/>
      </c>
      <c r="I4413" s="2"/>
      <c r="J4413" s="3" t="str">
        <f t="shared" ref="J4413:J4476" si="282">IF(I4413=0,"",(G4413/I4413-1))</f>
        <v/>
      </c>
      <c r="K4413" s="2"/>
      <c r="L4413" s="2"/>
      <c r="M4413" s="3" t="str">
        <f t="shared" ref="M4413:M4476" si="283">IF(K4413=0,"",(L4413/K4413-1))</f>
        <v/>
      </c>
    </row>
    <row r="4414" spans="3:13" x14ac:dyDescent="0.2">
      <c r="C4414" s="2"/>
      <c r="D4414" s="2"/>
      <c r="E4414" s="3" t="str">
        <f t="shared" si="280"/>
        <v/>
      </c>
      <c r="F4414" s="2"/>
      <c r="G4414" s="2"/>
      <c r="H4414" s="3" t="str">
        <f t="shared" si="281"/>
        <v/>
      </c>
      <c r="I4414" s="2"/>
      <c r="J4414" s="3" t="str">
        <f t="shared" si="282"/>
        <v/>
      </c>
      <c r="K4414" s="2"/>
      <c r="L4414" s="2"/>
      <c r="M4414" s="3" t="str">
        <f t="shared" si="283"/>
        <v/>
      </c>
    </row>
    <row r="4415" spans="3:13" x14ac:dyDescent="0.2">
      <c r="C4415" s="2"/>
      <c r="D4415" s="2"/>
      <c r="E4415" s="3" t="str">
        <f t="shared" si="280"/>
        <v/>
      </c>
      <c r="F4415" s="2"/>
      <c r="G4415" s="2"/>
      <c r="H4415" s="3" t="str">
        <f t="shared" si="281"/>
        <v/>
      </c>
      <c r="I4415" s="2"/>
      <c r="J4415" s="3" t="str">
        <f t="shared" si="282"/>
        <v/>
      </c>
      <c r="K4415" s="2"/>
      <c r="L4415" s="2"/>
      <c r="M4415" s="3" t="str">
        <f t="shared" si="283"/>
        <v/>
      </c>
    </row>
    <row r="4416" spans="3:13" x14ac:dyDescent="0.2">
      <c r="C4416" s="2"/>
      <c r="D4416" s="2"/>
      <c r="E4416" s="3" t="str">
        <f t="shared" si="280"/>
        <v/>
      </c>
      <c r="F4416" s="2"/>
      <c r="G4416" s="2"/>
      <c r="H4416" s="3" t="str">
        <f t="shared" si="281"/>
        <v/>
      </c>
      <c r="I4416" s="2"/>
      <c r="J4416" s="3" t="str">
        <f t="shared" si="282"/>
        <v/>
      </c>
      <c r="K4416" s="2"/>
      <c r="L4416" s="2"/>
      <c r="M4416" s="3" t="str">
        <f t="shared" si="283"/>
        <v/>
      </c>
    </row>
    <row r="4417" spans="3:13" x14ac:dyDescent="0.2">
      <c r="C4417" s="2"/>
      <c r="D4417" s="2"/>
      <c r="E4417" s="3" t="str">
        <f t="shared" si="280"/>
        <v/>
      </c>
      <c r="F4417" s="2"/>
      <c r="G4417" s="2"/>
      <c r="H4417" s="3" t="str">
        <f t="shared" si="281"/>
        <v/>
      </c>
      <c r="I4417" s="2"/>
      <c r="J4417" s="3" t="str">
        <f t="shared" si="282"/>
        <v/>
      </c>
      <c r="K4417" s="2"/>
      <c r="L4417" s="2"/>
      <c r="M4417" s="3" t="str">
        <f t="shared" si="283"/>
        <v/>
      </c>
    </row>
    <row r="4418" spans="3:13" x14ac:dyDescent="0.2">
      <c r="C4418" s="2"/>
      <c r="D4418" s="2"/>
      <c r="E4418" s="3" t="str">
        <f t="shared" si="280"/>
        <v/>
      </c>
      <c r="F4418" s="2"/>
      <c r="G4418" s="2"/>
      <c r="H4418" s="3" t="str">
        <f t="shared" si="281"/>
        <v/>
      </c>
      <c r="I4418" s="2"/>
      <c r="J4418" s="3" t="str">
        <f t="shared" si="282"/>
        <v/>
      </c>
      <c r="K4418" s="2"/>
      <c r="L4418" s="2"/>
      <c r="M4418" s="3" t="str">
        <f t="shared" si="283"/>
        <v/>
      </c>
    </row>
    <row r="4419" spans="3:13" x14ac:dyDescent="0.2">
      <c r="C4419" s="2"/>
      <c r="D4419" s="2"/>
      <c r="E4419" s="3" t="str">
        <f t="shared" si="280"/>
        <v/>
      </c>
      <c r="F4419" s="2"/>
      <c r="G4419" s="2"/>
      <c r="H4419" s="3" t="str">
        <f t="shared" si="281"/>
        <v/>
      </c>
      <c r="I4419" s="2"/>
      <c r="J4419" s="3" t="str">
        <f t="shared" si="282"/>
        <v/>
      </c>
      <c r="K4419" s="2"/>
      <c r="L4419" s="2"/>
      <c r="M4419" s="3" t="str">
        <f t="shared" si="283"/>
        <v/>
      </c>
    </row>
    <row r="4420" spans="3:13" x14ac:dyDescent="0.2">
      <c r="C4420" s="2"/>
      <c r="D4420" s="2"/>
      <c r="E4420" s="3" t="str">
        <f t="shared" si="280"/>
        <v/>
      </c>
      <c r="F4420" s="2"/>
      <c r="G4420" s="2"/>
      <c r="H4420" s="3" t="str">
        <f t="shared" si="281"/>
        <v/>
      </c>
      <c r="I4420" s="2"/>
      <c r="J4420" s="3" t="str">
        <f t="shared" si="282"/>
        <v/>
      </c>
      <c r="K4420" s="2"/>
      <c r="L4420" s="2"/>
      <c r="M4420" s="3" t="str">
        <f t="shared" si="283"/>
        <v/>
      </c>
    </row>
    <row r="4421" spans="3:13" x14ac:dyDescent="0.2">
      <c r="C4421" s="2"/>
      <c r="D4421" s="2"/>
      <c r="E4421" s="3" t="str">
        <f t="shared" si="280"/>
        <v/>
      </c>
      <c r="F4421" s="2"/>
      <c r="G4421" s="2"/>
      <c r="H4421" s="3" t="str">
        <f t="shared" si="281"/>
        <v/>
      </c>
      <c r="I4421" s="2"/>
      <c r="J4421" s="3" t="str">
        <f t="shared" si="282"/>
        <v/>
      </c>
      <c r="K4421" s="2"/>
      <c r="L4421" s="2"/>
      <c r="M4421" s="3" t="str">
        <f t="shared" si="283"/>
        <v/>
      </c>
    </row>
    <row r="4422" spans="3:13" x14ac:dyDescent="0.2">
      <c r="C4422" s="2"/>
      <c r="D4422" s="2"/>
      <c r="E4422" s="3" t="str">
        <f t="shared" si="280"/>
        <v/>
      </c>
      <c r="F4422" s="2"/>
      <c r="G4422" s="2"/>
      <c r="H4422" s="3" t="str">
        <f t="shared" si="281"/>
        <v/>
      </c>
      <c r="I4422" s="2"/>
      <c r="J4422" s="3" t="str">
        <f t="shared" si="282"/>
        <v/>
      </c>
      <c r="K4422" s="2"/>
      <c r="L4422" s="2"/>
      <c r="M4422" s="3" t="str">
        <f t="shared" si="283"/>
        <v/>
      </c>
    </row>
    <row r="4423" spans="3:13" x14ac:dyDescent="0.2">
      <c r="C4423" s="2"/>
      <c r="D4423" s="2"/>
      <c r="E4423" s="3" t="str">
        <f t="shared" si="280"/>
        <v/>
      </c>
      <c r="F4423" s="2"/>
      <c r="G4423" s="2"/>
      <c r="H4423" s="3" t="str">
        <f t="shared" si="281"/>
        <v/>
      </c>
      <c r="I4423" s="2"/>
      <c r="J4423" s="3" t="str">
        <f t="shared" si="282"/>
        <v/>
      </c>
      <c r="K4423" s="2"/>
      <c r="L4423" s="2"/>
      <c r="M4423" s="3" t="str">
        <f t="shared" si="283"/>
        <v/>
      </c>
    </row>
    <row r="4424" spans="3:13" x14ac:dyDescent="0.2">
      <c r="C4424" s="2"/>
      <c r="D4424" s="2"/>
      <c r="E4424" s="3" t="str">
        <f t="shared" si="280"/>
        <v/>
      </c>
      <c r="F4424" s="2"/>
      <c r="G4424" s="2"/>
      <c r="H4424" s="3" t="str">
        <f t="shared" si="281"/>
        <v/>
      </c>
      <c r="I4424" s="2"/>
      <c r="J4424" s="3" t="str">
        <f t="shared" si="282"/>
        <v/>
      </c>
      <c r="K4424" s="2"/>
      <c r="L4424" s="2"/>
      <c r="M4424" s="3" t="str">
        <f t="shared" si="283"/>
        <v/>
      </c>
    </row>
    <row r="4425" spans="3:13" x14ac:dyDescent="0.2">
      <c r="C4425" s="2"/>
      <c r="D4425" s="2"/>
      <c r="E4425" s="3" t="str">
        <f t="shared" si="280"/>
        <v/>
      </c>
      <c r="F4425" s="2"/>
      <c r="G4425" s="2"/>
      <c r="H4425" s="3" t="str">
        <f t="shared" si="281"/>
        <v/>
      </c>
      <c r="I4425" s="2"/>
      <c r="J4425" s="3" t="str">
        <f t="shared" si="282"/>
        <v/>
      </c>
      <c r="K4425" s="2"/>
      <c r="L4425" s="2"/>
      <c r="M4425" s="3" t="str">
        <f t="shared" si="283"/>
        <v/>
      </c>
    </row>
    <row r="4426" spans="3:13" x14ac:dyDescent="0.2">
      <c r="C4426" s="2"/>
      <c r="D4426" s="2"/>
      <c r="E4426" s="3" t="str">
        <f t="shared" si="280"/>
        <v/>
      </c>
      <c r="F4426" s="2"/>
      <c r="G4426" s="2"/>
      <c r="H4426" s="3" t="str">
        <f t="shared" si="281"/>
        <v/>
      </c>
      <c r="I4426" s="2"/>
      <c r="J4426" s="3" t="str">
        <f t="shared" si="282"/>
        <v/>
      </c>
      <c r="K4426" s="2"/>
      <c r="L4426" s="2"/>
      <c r="M4426" s="3" t="str">
        <f t="shared" si="283"/>
        <v/>
      </c>
    </row>
    <row r="4427" spans="3:13" x14ac:dyDescent="0.2">
      <c r="C4427" s="2"/>
      <c r="D4427" s="2"/>
      <c r="E4427" s="3" t="str">
        <f t="shared" si="280"/>
        <v/>
      </c>
      <c r="F4427" s="2"/>
      <c r="G4427" s="2"/>
      <c r="H4427" s="3" t="str">
        <f t="shared" si="281"/>
        <v/>
      </c>
      <c r="I4427" s="2"/>
      <c r="J4427" s="3" t="str">
        <f t="shared" si="282"/>
        <v/>
      </c>
      <c r="K4427" s="2"/>
      <c r="L4427" s="2"/>
      <c r="M4427" s="3" t="str">
        <f t="shared" si="283"/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ref="E4477:E4540" si="284">IF(C4477=0,"",(D4477/C4477-1))</f>
        <v/>
      </c>
      <c r="F4477" s="2"/>
      <c r="G4477" s="2"/>
      <c r="H4477" s="3" t="str">
        <f t="shared" ref="H4477:H4540" si="285">IF(F4477=0,"",(G4477/F4477-1))</f>
        <v/>
      </c>
      <c r="I4477" s="2"/>
      <c r="J4477" s="3" t="str">
        <f t="shared" ref="J4477:J4540" si="286">IF(I4477=0,"",(G4477/I4477-1))</f>
        <v/>
      </c>
      <c r="K4477" s="2"/>
      <c r="L4477" s="2"/>
      <c r="M4477" s="3" t="str">
        <f t="shared" ref="M4477:M4540" si="287">IF(K4477=0,"",(L4477/K4477-1))</f>
        <v/>
      </c>
    </row>
    <row r="4478" spans="3:13" x14ac:dyDescent="0.2">
      <c r="C4478" s="2"/>
      <c r="D4478" s="2"/>
      <c r="E4478" s="3" t="str">
        <f t="shared" si="284"/>
        <v/>
      </c>
      <c r="F4478" s="2"/>
      <c r="G4478" s="2"/>
      <c r="H4478" s="3" t="str">
        <f t="shared" si="285"/>
        <v/>
      </c>
      <c r="I4478" s="2"/>
      <c r="J4478" s="3" t="str">
        <f t="shared" si="286"/>
        <v/>
      </c>
      <c r="K4478" s="2"/>
      <c r="L4478" s="2"/>
      <c r="M4478" s="3" t="str">
        <f t="shared" si="287"/>
        <v/>
      </c>
    </row>
    <row r="4479" spans="3:13" x14ac:dyDescent="0.2">
      <c r="C4479" s="2"/>
      <c r="D4479" s="2"/>
      <c r="E4479" s="3" t="str">
        <f t="shared" si="284"/>
        <v/>
      </c>
      <c r="F4479" s="2"/>
      <c r="G4479" s="2"/>
      <c r="H4479" s="3" t="str">
        <f t="shared" si="285"/>
        <v/>
      </c>
      <c r="I4479" s="2"/>
      <c r="J4479" s="3" t="str">
        <f t="shared" si="286"/>
        <v/>
      </c>
      <c r="K4479" s="2"/>
      <c r="L4479" s="2"/>
      <c r="M4479" s="3" t="str">
        <f t="shared" si="287"/>
        <v/>
      </c>
    </row>
    <row r="4480" spans="3:13" x14ac:dyDescent="0.2">
      <c r="C4480" s="2"/>
      <c r="D4480" s="2"/>
      <c r="E4480" s="3" t="str">
        <f t="shared" si="284"/>
        <v/>
      </c>
      <c r="F4480" s="2"/>
      <c r="G4480" s="2"/>
      <c r="H4480" s="3" t="str">
        <f t="shared" si="285"/>
        <v/>
      </c>
      <c r="I4480" s="2"/>
      <c r="J4480" s="3" t="str">
        <f t="shared" si="286"/>
        <v/>
      </c>
      <c r="K4480" s="2"/>
      <c r="L4480" s="2"/>
      <c r="M4480" s="3" t="str">
        <f t="shared" si="287"/>
        <v/>
      </c>
    </row>
    <row r="4481" spans="3:13" x14ac:dyDescent="0.2">
      <c r="C4481" s="2"/>
      <c r="D4481" s="2"/>
      <c r="E4481" s="3" t="str">
        <f t="shared" si="284"/>
        <v/>
      </c>
      <c r="F4481" s="2"/>
      <c r="G4481" s="2"/>
      <c r="H4481" s="3" t="str">
        <f t="shared" si="285"/>
        <v/>
      </c>
      <c r="I4481" s="2"/>
      <c r="J4481" s="3" t="str">
        <f t="shared" si="286"/>
        <v/>
      </c>
      <c r="K4481" s="2"/>
      <c r="L4481" s="2"/>
      <c r="M4481" s="3" t="str">
        <f t="shared" si="287"/>
        <v/>
      </c>
    </row>
    <row r="4482" spans="3:13" x14ac:dyDescent="0.2">
      <c r="C4482" s="2"/>
      <c r="D4482" s="2"/>
      <c r="E4482" s="3" t="str">
        <f t="shared" si="284"/>
        <v/>
      </c>
      <c r="F4482" s="2"/>
      <c r="G4482" s="2"/>
      <c r="H4482" s="3" t="str">
        <f t="shared" si="285"/>
        <v/>
      </c>
      <c r="I4482" s="2"/>
      <c r="J4482" s="3" t="str">
        <f t="shared" si="286"/>
        <v/>
      </c>
      <c r="K4482" s="2"/>
      <c r="L4482" s="2"/>
      <c r="M4482" s="3" t="str">
        <f t="shared" si="287"/>
        <v/>
      </c>
    </row>
    <row r="4483" spans="3:13" x14ac:dyDescent="0.2">
      <c r="C4483" s="2"/>
      <c r="D4483" s="2"/>
      <c r="E4483" s="3" t="str">
        <f t="shared" si="284"/>
        <v/>
      </c>
      <c r="F4483" s="2"/>
      <c r="G4483" s="2"/>
      <c r="H4483" s="3" t="str">
        <f t="shared" si="285"/>
        <v/>
      </c>
      <c r="I4483" s="2"/>
      <c r="J4483" s="3" t="str">
        <f t="shared" si="286"/>
        <v/>
      </c>
      <c r="K4483" s="2"/>
      <c r="L4483" s="2"/>
      <c r="M4483" s="3" t="str">
        <f t="shared" si="287"/>
        <v/>
      </c>
    </row>
    <row r="4484" spans="3:13" x14ac:dyDescent="0.2">
      <c r="C4484" s="2"/>
      <c r="D4484" s="2"/>
      <c r="E4484" s="3" t="str">
        <f t="shared" si="284"/>
        <v/>
      </c>
      <c r="F4484" s="2"/>
      <c r="G4484" s="2"/>
      <c r="H4484" s="3" t="str">
        <f t="shared" si="285"/>
        <v/>
      </c>
      <c r="I4484" s="2"/>
      <c r="J4484" s="3" t="str">
        <f t="shared" si="286"/>
        <v/>
      </c>
      <c r="K4484" s="2"/>
      <c r="L4484" s="2"/>
      <c r="M4484" s="3" t="str">
        <f t="shared" si="287"/>
        <v/>
      </c>
    </row>
    <row r="4485" spans="3:13" x14ac:dyDescent="0.2">
      <c r="C4485" s="2"/>
      <c r="D4485" s="2"/>
      <c r="E4485" s="3" t="str">
        <f t="shared" si="284"/>
        <v/>
      </c>
      <c r="F4485" s="2"/>
      <c r="G4485" s="2"/>
      <c r="H4485" s="3" t="str">
        <f t="shared" si="285"/>
        <v/>
      </c>
      <c r="I4485" s="2"/>
      <c r="J4485" s="3" t="str">
        <f t="shared" si="286"/>
        <v/>
      </c>
      <c r="K4485" s="2"/>
      <c r="L4485" s="2"/>
      <c r="M4485" s="3" t="str">
        <f t="shared" si="287"/>
        <v/>
      </c>
    </row>
    <row r="4486" spans="3:13" x14ac:dyDescent="0.2">
      <c r="C4486" s="2"/>
      <c r="D4486" s="2"/>
      <c r="E4486" s="3" t="str">
        <f t="shared" si="284"/>
        <v/>
      </c>
      <c r="F4486" s="2"/>
      <c r="G4486" s="2"/>
      <c r="H4486" s="3" t="str">
        <f t="shared" si="285"/>
        <v/>
      </c>
      <c r="I4486" s="2"/>
      <c r="J4486" s="3" t="str">
        <f t="shared" si="286"/>
        <v/>
      </c>
      <c r="K4486" s="2"/>
      <c r="L4486" s="2"/>
      <c r="M4486" s="3" t="str">
        <f t="shared" si="287"/>
        <v/>
      </c>
    </row>
    <row r="4487" spans="3:13" x14ac:dyDescent="0.2">
      <c r="C4487" s="2"/>
      <c r="D4487" s="2"/>
      <c r="E4487" s="3" t="str">
        <f t="shared" si="284"/>
        <v/>
      </c>
      <c r="F4487" s="2"/>
      <c r="G4487" s="2"/>
      <c r="H4487" s="3" t="str">
        <f t="shared" si="285"/>
        <v/>
      </c>
      <c r="I4487" s="2"/>
      <c r="J4487" s="3" t="str">
        <f t="shared" si="286"/>
        <v/>
      </c>
      <c r="K4487" s="2"/>
      <c r="L4487" s="2"/>
      <c r="M4487" s="3" t="str">
        <f t="shared" si="287"/>
        <v/>
      </c>
    </row>
    <row r="4488" spans="3:13" x14ac:dyDescent="0.2">
      <c r="C4488" s="2"/>
      <c r="D4488" s="2"/>
      <c r="E4488" s="3" t="str">
        <f t="shared" si="284"/>
        <v/>
      </c>
      <c r="F4488" s="2"/>
      <c r="G4488" s="2"/>
      <c r="H4488" s="3" t="str">
        <f t="shared" si="285"/>
        <v/>
      </c>
      <c r="I4488" s="2"/>
      <c r="J4488" s="3" t="str">
        <f t="shared" si="286"/>
        <v/>
      </c>
      <c r="K4488" s="2"/>
      <c r="L4488" s="2"/>
      <c r="M4488" s="3" t="str">
        <f t="shared" si="287"/>
        <v/>
      </c>
    </row>
    <row r="4489" spans="3:13" x14ac:dyDescent="0.2">
      <c r="C4489" s="2"/>
      <c r="D4489" s="2"/>
      <c r="E4489" s="3" t="str">
        <f t="shared" si="284"/>
        <v/>
      </c>
      <c r="F4489" s="2"/>
      <c r="G4489" s="2"/>
      <c r="H4489" s="3" t="str">
        <f t="shared" si="285"/>
        <v/>
      </c>
      <c r="I4489" s="2"/>
      <c r="J4489" s="3" t="str">
        <f t="shared" si="286"/>
        <v/>
      </c>
      <c r="K4489" s="2"/>
      <c r="L4489" s="2"/>
      <c r="M4489" s="3" t="str">
        <f t="shared" si="287"/>
        <v/>
      </c>
    </row>
    <row r="4490" spans="3:13" x14ac:dyDescent="0.2">
      <c r="C4490" s="2"/>
      <c r="D4490" s="2"/>
      <c r="E4490" s="3" t="str">
        <f t="shared" si="284"/>
        <v/>
      </c>
      <c r="F4490" s="2"/>
      <c r="G4490" s="2"/>
      <c r="H4490" s="3" t="str">
        <f t="shared" si="285"/>
        <v/>
      </c>
      <c r="I4490" s="2"/>
      <c r="J4490" s="3" t="str">
        <f t="shared" si="286"/>
        <v/>
      </c>
      <c r="K4490" s="2"/>
      <c r="L4490" s="2"/>
      <c r="M4490" s="3" t="str">
        <f t="shared" si="287"/>
        <v/>
      </c>
    </row>
    <row r="4491" spans="3:13" x14ac:dyDescent="0.2">
      <c r="C4491" s="2"/>
      <c r="D4491" s="2"/>
      <c r="E4491" s="3" t="str">
        <f t="shared" si="284"/>
        <v/>
      </c>
      <c r="F4491" s="2"/>
      <c r="G4491" s="2"/>
      <c r="H4491" s="3" t="str">
        <f t="shared" si="285"/>
        <v/>
      </c>
      <c r="I4491" s="2"/>
      <c r="J4491" s="3" t="str">
        <f t="shared" si="286"/>
        <v/>
      </c>
      <c r="K4491" s="2"/>
      <c r="L4491" s="2"/>
      <c r="M4491" s="3" t="str">
        <f t="shared" si="287"/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ref="E4541:E4604" si="288">IF(C4541=0,"",(D4541/C4541-1))</f>
        <v/>
      </c>
      <c r="F4541" s="2"/>
      <c r="G4541" s="2"/>
      <c r="H4541" s="3" t="str">
        <f t="shared" ref="H4541:H4604" si="289">IF(F4541=0,"",(G4541/F4541-1))</f>
        <v/>
      </c>
      <c r="I4541" s="2"/>
      <c r="J4541" s="3" t="str">
        <f t="shared" ref="J4541:J4604" si="290">IF(I4541=0,"",(G4541/I4541-1))</f>
        <v/>
      </c>
      <c r="K4541" s="2"/>
      <c r="L4541" s="2"/>
      <c r="M4541" s="3" t="str">
        <f t="shared" ref="M4541:M4604" si="291">IF(K4541=0,"",(L4541/K4541-1))</f>
        <v/>
      </c>
    </row>
    <row r="4542" spans="3:13" x14ac:dyDescent="0.2">
      <c r="C4542" s="2"/>
      <c r="D4542" s="2"/>
      <c r="E4542" s="3" t="str">
        <f t="shared" si="288"/>
        <v/>
      </c>
      <c r="F4542" s="2"/>
      <c r="G4542" s="2"/>
      <c r="H4542" s="3" t="str">
        <f t="shared" si="289"/>
        <v/>
      </c>
      <c r="I4542" s="2"/>
      <c r="J4542" s="3" t="str">
        <f t="shared" si="290"/>
        <v/>
      </c>
      <c r="K4542" s="2"/>
      <c r="L4542" s="2"/>
      <c r="M4542" s="3" t="str">
        <f t="shared" si="291"/>
        <v/>
      </c>
    </row>
    <row r="4543" spans="3:13" x14ac:dyDescent="0.2">
      <c r="C4543" s="2"/>
      <c r="D4543" s="2"/>
      <c r="E4543" s="3" t="str">
        <f t="shared" si="288"/>
        <v/>
      </c>
      <c r="F4543" s="2"/>
      <c r="G4543" s="2"/>
      <c r="H4543" s="3" t="str">
        <f t="shared" si="289"/>
        <v/>
      </c>
      <c r="I4543" s="2"/>
      <c r="J4543" s="3" t="str">
        <f t="shared" si="290"/>
        <v/>
      </c>
      <c r="K4543" s="2"/>
      <c r="L4543" s="2"/>
      <c r="M4543" s="3" t="str">
        <f t="shared" si="291"/>
        <v/>
      </c>
    </row>
    <row r="4544" spans="3:13" x14ac:dyDescent="0.2">
      <c r="C4544" s="2"/>
      <c r="D4544" s="2"/>
      <c r="E4544" s="3" t="str">
        <f t="shared" si="288"/>
        <v/>
      </c>
      <c r="F4544" s="2"/>
      <c r="G4544" s="2"/>
      <c r="H4544" s="3" t="str">
        <f t="shared" si="289"/>
        <v/>
      </c>
      <c r="I4544" s="2"/>
      <c r="J4544" s="3" t="str">
        <f t="shared" si="290"/>
        <v/>
      </c>
      <c r="K4544" s="2"/>
      <c r="L4544" s="2"/>
      <c r="M4544" s="3" t="str">
        <f t="shared" si="291"/>
        <v/>
      </c>
    </row>
    <row r="4545" spans="3:13" x14ac:dyDescent="0.2">
      <c r="C4545" s="2"/>
      <c r="D4545" s="2"/>
      <c r="E4545" s="3" t="str">
        <f t="shared" si="288"/>
        <v/>
      </c>
      <c r="F4545" s="2"/>
      <c r="G4545" s="2"/>
      <c r="H4545" s="3" t="str">
        <f t="shared" si="289"/>
        <v/>
      </c>
      <c r="I4545" s="2"/>
      <c r="J4545" s="3" t="str">
        <f t="shared" si="290"/>
        <v/>
      </c>
      <c r="K4545" s="2"/>
      <c r="L4545" s="2"/>
      <c r="M4545" s="3" t="str">
        <f t="shared" si="291"/>
        <v/>
      </c>
    </row>
    <row r="4546" spans="3:13" x14ac:dyDescent="0.2">
      <c r="C4546" s="2"/>
      <c r="D4546" s="2"/>
      <c r="E4546" s="3" t="str">
        <f t="shared" si="288"/>
        <v/>
      </c>
      <c r="F4546" s="2"/>
      <c r="G4546" s="2"/>
      <c r="H4546" s="3" t="str">
        <f t="shared" si="289"/>
        <v/>
      </c>
      <c r="I4546" s="2"/>
      <c r="J4546" s="3" t="str">
        <f t="shared" si="290"/>
        <v/>
      </c>
      <c r="K4546" s="2"/>
      <c r="L4546" s="2"/>
      <c r="M4546" s="3" t="str">
        <f t="shared" si="291"/>
        <v/>
      </c>
    </row>
    <row r="4547" spans="3:13" x14ac:dyDescent="0.2">
      <c r="C4547" s="2"/>
      <c r="D4547" s="2"/>
      <c r="E4547" s="3" t="str">
        <f t="shared" si="288"/>
        <v/>
      </c>
      <c r="F4547" s="2"/>
      <c r="G4547" s="2"/>
      <c r="H4547" s="3" t="str">
        <f t="shared" si="289"/>
        <v/>
      </c>
      <c r="I4547" s="2"/>
      <c r="J4547" s="3" t="str">
        <f t="shared" si="290"/>
        <v/>
      </c>
      <c r="K4547" s="2"/>
      <c r="L4547" s="2"/>
      <c r="M4547" s="3" t="str">
        <f t="shared" si="291"/>
        <v/>
      </c>
    </row>
    <row r="4548" spans="3:13" x14ac:dyDescent="0.2">
      <c r="C4548" s="2"/>
      <c r="D4548" s="2"/>
      <c r="E4548" s="3" t="str">
        <f t="shared" si="288"/>
        <v/>
      </c>
      <c r="F4548" s="2"/>
      <c r="G4548" s="2"/>
      <c r="H4548" s="3" t="str">
        <f t="shared" si="289"/>
        <v/>
      </c>
      <c r="I4548" s="2"/>
      <c r="J4548" s="3" t="str">
        <f t="shared" si="290"/>
        <v/>
      </c>
      <c r="K4548" s="2"/>
      <c r="L4548" s="2"/>
      <c r="M4548" s="3" t="str">
        <f t="shared" si="291"/>
        <v/>
      </c>
    </row>
    <row r="4549" spans="3:13" x14ac:dyDescent="0.2">
      <c r="C4549" s="2"/>
      <c r="D4549" s="2"/>
      <c r="E4549" s="3" t="str">
        <f t="shared" si="288"/>
        <v/>
      </c>
      <c r="F4549" s="2"/>
      <c r="G4549" s="2"/>
      <c r="H4549" s="3" t="str">
        <f t="shared" si="289"/>
        <v/>
      </c>
      <c r="I4549" s="2"/>
      <c r="J4549" s="3" t="str">
        <f t="shared" si="290"/>
        <v/>
      </c>
      <c r="K4549" s="2"/>
      <c r="L4549" s="2"/>
      <c r="M4549" s="3" t="str">
        <f t="shared" si="291"/>
        <v/>
      </c>
    </row>
    <row r="4550" spans="3:13" x14ac:dyDescent="0.2">
      <c r="C4550" s="2"/>
      <c r="D4550" s="2"/>
      <c r="E4550" s="3" t="str">
        <f t="shared" si="288"/>
        <v/>
      </c>
      <c r="F4550" s="2"/>
      <c r="G4550" s="2"/>
      <c r="H4550" s="3" t="str">
        <f t="shared" si="289"/>
        <v/>
      </c>
      <c r="I4550" s="2"/>
      <c r="J4550" s="3" t="str">
        <f t="shared" si="290"/>
        <v/>
      </c>
      <c r="K4550" s="2"/>
      <c r="L4550" s="2"/>
      <c r="M4550" s="3" t="str">
        <f t="shared" si="291"/>
        <v/>
      </c>
    </row>
    <row r="4551" spans="3:13" x14ac:dyDescent="0.2">
      <c r="C4551" s="2"/>
      <c r="D4551" s="2"/>
      <c r="E4551" s="3" t="str">
        <f t="shared" si="288"/>
        <v/>
      </c>
      <c r="F4551" s="2"/>
      <c r="G4551" s="2"/>
      <c r="H4551" s="3" t="str">
        <f t="shared" si="289"/>
        <v/>
      </c>
      <c r="I4551" s="2"/>
      <c r="J4551" s="3" t="str">
        <f t="shared" si="290"/>
        <v/>
      </c>
      <c r="K4551" s="2"/>
      <c r="L4551" s="2"/>
      <c r="M4551" s="3" t="str">
        <f t="shared" si="291"/>
        <v/>
      </c>
    </row>
    <row r="4552" spans="3:13" x14ac:dyDescent="0.2">
      <c r="C4552" s="2"/>
      <c r="D4552" s="2"/>
      <c r="E4552" s="3" t="str">
        <f t="shared" si="288"/>
        <v/>
      </c>
      <c r="F4552" s="2"/>
      <c r="G4552" s="2"/>
      <c r="H4552" s="3" t="str">
        <f t="shared" si="289"/>
        <v/>
      </c>
      <c r="I4552" s="2"/>
      <c r="J4552" s="3" t="str">
        <f t="shared" si="290"/>
        <v/>
      </c>
      <c r="K4552" s="2"/>
      <c r="L4552" s="2"/>
      <c r="M4552" s="3" t="str">
        <f t="shared" si="291"/>
        <v/>
      </c>
    </row>
    <row r="4553" spans="3:13" x14ac:dyDescent="0.2">
      <c r="C4553" s="2"/>
      <c r="D4553" s="2"/>
      <c r="E4553" s="3" t="str">
        <f t="shared" si="288"/>
        <v/>
      </c>
      <c r="F4553" s="2"/>
      <c r="G4553" s="2"/>
      <c r="H4553" s="3" t="str">
        <f t="shared" si="289"/>
        <v/>
      </c>
      <c r="I4553" s="2"/>
      <c r="J4553" s="3" t="str">
        <f t="shared" si="290"/>
        <v/>
      </c>
      <c r="K4553" s="2"/>
      <c r="L4553" s="2"/>
      <c r="M4553" s="3" t="str">
        <f t="shared" si="291"/>
        <v/>
      </c>
    </row>
    <row r="4554" spans="3:13" x14ac:dyDescent="0.2">
      <c r="C4554" s="2"/>
      <c r="D4554" s="2"/>
      <c r="E4554" s="3" t="str">
        <f t="shared" si="288"/>
        <v/>
      </c>
      <c r="F4554" s="2"/>
      <c r="G4554" s="2"/>
      <c r="H4554" s="3" t="str">
        <f t="shared" si="289"/>
        <v/>
      </c>
      <c r="I4554" s="2"/>
      <c r="J4554" s="3" t="str">
        <f t="shared" si="290"/>
        <v/>
      </c>
      <c r="K4554" s="2"/>
      <c r="L4554" s="2"/>
      <c r="M4554" s="3" t="str">
        <f t="shared" si="291"/>
        <v/>
      </c>
    </row>
    <row r="4555" spans="3:13" x14ac:dyDescent="0.2">
      <c r="C4555" s="2"/>
      <c r="D4555" s="2"/>
      <c r="E4555" s="3" t="str">
        <f t="shared" si="288"/>
        <v/>
      </c>
      <c r="F4555" s="2"/>
      <c r="G4555" s="2"/>
      <c r="H4555" s="3" t="str">
        <f t="shared" si="289"/>
        <v/>
      </c>
      <c r="I4555" s="2"/>
      <c r="J4555" s="3" t="str">
        <f t="shared" si="290"/>
        <v/>
      </c>
      <c r="K4555" s="2"/>
      <c r="L4555" s="2"/>
      <c r="M4555" s="3" t="str">
        <f t="shared" si="291"/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ref="E4605:E4668" si="292">IF(C4605=0,"",(D4605/C4605-1))</f>
        <v/>
      </c>
      <c r="F4605" s="2"/>
      <c r="G4605" s="2"/>
      <c r="H4605" s="3" t="str">
        <f t="shared" ref="H4605:H4668" si="293">IF(F4605=0,"",(G4605/F4605-1))</f>
        <v/>
      </c>
      <c r="I4605" s="2"/>
      <c r="J4605" s="3" t="str">
        <f t="shared" ref="J4605:J4668" si="294">IF(I4605=0,"",(G4605/I4605-1))</f>
        <v/>
      </c>
      <c r="K4605" s="2"/>
      <c r="L4605" s="2"/>
      <c r="M4605" s="3" t="str">
        <f t="shared" ref="M4605:M4668" si="295">IF(K4605=0,"",(L4605/K4605-1))</f>
        <v/>
      </c>
    </row>
    <row r="4606" spans="3:13" x14ac:dyDescent="0.2">
      <c r="C4606" s="2"/>
      <c r="D4606" s="2"/>
      <c r="E4606" s="3" t="str">
        <f t="shared" si="292"/>
        <v/>
      </c>
      <c r="F4606" s="2"/>
      <c r="G4606" s="2"/>
      <c r="H4606" s="3" t="str">
        <f t="shared" si="293"/>
        <v/>
      </c>
      <c r="I4606" s="2"/>
      <c r="J4606" s="3" t="str">
        <f t="shared" si="294"/>
        <v/>
      </c>
      <c r="K4606" s="2"/>
      <c r="L4606" s="2"/>
      <c r="M4606" s="3" t="str">
        <f t="shared" si="295"/>
        <v/>
      </c>
    </row>
    <row r="4607" spans="3:13" x14ac:dyDescent="0.2">
      <c r="C4607" s="2"/>
      <c r="D4607" s="2"/>
      <c r="E4607" s="3" t="str">
        <f t="shared" si="292"/>
        <v/>
      </c>
      <c r="F4607" s="2"/>
      <c r="G4607" s="2"/>
      <c r="H4607" s="3" t="str">
        <f t="shared" si="293"/>
        <v/>
      </c>
      <c r="I4607" s="2"/>
      <c r="J4607" s="3" t="str">
        <f t="shared" si="294"/>
        <v/>
      </c>
      <c r="K4607" s="2"/>
      <c r="L4607" s="2"/>
      <c r="M4607" s="3" t="str">
        <f t="shared" si="295"/>
        <v/>
      </c>
    </row>
    <row r="4608" spans="3:13" x14ac:dyDescent="0.2">
      <c r="C4608" s="2"/>
      <c r="D4608" s="2"/>
      <c r="E4608" s="3" t="str">
        <f t="shared" si="292"/>
        <v/>
      </c>
      <c r="F4608" s="2"/>
      <c r="G4608" s="2"/>
      <c r="H4608" s="3" t="str">
        <f t="shared" si="293"/>
        <v/>
      </c>
      <c r="I4608" s="2"/>
      <c r="J4608" s="3" t="str">
        <f t="shared" si="294"/>
        <v/>
      </c>
      <c r="K4608" s="2"/>
      <c r="L4608" s="2"/>
      <c r="M4608" s="3" t="str">
        <f t="shared" si="295"/>
        <v/>
      </c>
    </row>
    <row r="4609" spans="3:13" x14ac:dyDescent="0.2">
      <c r="C4609" s="2"/>
      <c r="D4609" s="2"/>
      <c r="E4609" s="3" t="str">
        <f t="shared" si="292"/>
        <v/>
      </c>
      <c r="F4609" s="2"/>
      <c r="G4609" s="2"/>
      <c r="H4609" s="3" t="str">
        <f t="shared" si="293"/>
        <v/>
      </c>
      <c r="I4609" s="2"/>
      <c r="J4609" s="3" t="str">
        <f t="shared" si="294"/>
        <v/>
      </c>
      <c r="K4609" s="2"/>
      <c r="L4609" s="2"/>
      <c r="M4609" s="3" t="str">
        <f t="shared" si="295"/>
        <v/>
      </c>
    </row>
    <row r="4610" spans="3:13" x14ac:dyDescent="0.2">
      <c r="C4610" s="2"/>
      <c r="D4610" s="2"/>
      <c r="E4610" s="3" t="str">
        <f t="shared" si="292"/>
        <v/>
      </c>
      <c r="F4610" s="2"/>
      <c r="G4610" s="2"/>
      <c r="H4610" s="3" t="str">
        <f t="shared" si="293"/>
        <v/>
      </c>
      <c r="I4610" s="2"/>
      <c r="J4610" s="3" t="str">
        <f t="shared" si="294"/>
        <v/>
      </c>
      <c r="K4610" s="2"/>
      <c r="L4610" s="2"/>
      <c r="M4610" s="3" t="str">
        <f t="shared" si="295"/>
        <v/>
      </c>
    </row>
    <row r="4611" spans="3:13" x14ac:dyDescent="0.2">
      <c r="C4611" s="2"/>
      <c r="D4611" s="2"/>
      <c r="E4611" s="3" t="str">
        <f t="shared" si="292"/>
        <v/>
      </c>
      <c r="F4611" s="2"/>
      <c r="G4611" s="2"/>
      <c r="H4611" s="3" t="str">
        <f t="shared" si="293"/>
        <v/>
      </c>
      <c r="I4611" s="2"/>
      <c r="J4611" s="3" t="str">
        <f t="shared" si="294"/>
        <v/>
      </c>
      <c r="K4611" s="2"/>
      <c r="L4611" s="2"/>
      <c r="M4611" s="3" t="str">
        <f t="shared" si="295"/>
        <v/>
      </c>
    </row>
    <row r="4612" spans="3:13" x14ac:dyDescent="0.2">
      <c r="C4612" s="2"/>
      <c r="D4612" s="2"/>
      <c r="E4612" s="3" t="str">
        <f t="shared" si="292"/>
        <v/>
      </c>
      <c r="F4612" s="2"/>
      <c r="G4612" s="2"/>
      <c r="H4612" s="3" t="str">
        <f t="shared" si="293"/>
        <v/>
      </c>
      <c r="I4612" s="2"/>
      <c r="J4612" s="3" t="str">
        <f t="shared" si="294"/>
        <v/>
      </c>
      <c r="K4612" s="2"/>
      <c r="L4612" s="2"/>
      <c r="M4612" s="3" t="str">
        <f t="shared" si="295"/>
        <v/>
      </c>
    </row>
    <row r="4613" spans="3:13" x14ac:dyDescent="0.2">
      <c r="C4613" s="2"/>
      <c r="D4613" s="2"/>
      <c r="E4613" s="3" t="str">
        <f t="shared" si="292"/>
        <v/>
      </c>
      <c r="F4613" s="2"/>
      <c r="G4613" s="2"/>
      <c r="H4613" s="3" t="str">
        <f t="shared" si="293"/>
        <v/>
      </c>
      <c r="I4613" s="2"/>
      <c r="J4613" s="3" t="str">
        <f t="shared" si="294"/>
        <v/>
      </c>
      <c r="K4613" s="2"/>
      <c r="L4613" s="2"/>
      <c r="M4613" s="3" t="str">
        <f t="shared" si="295"/>
        <v/>
      </c>
    </row>
    <row r="4614" spans="3:13" x14ac:dyDescent="0.2">
      <c r="C4614" s="2"/>
      <c r="D4614" s="2"/>
      <c r="E4614" s="3" t="str">
        <f t="shared" si="292"/>
        <v/>
      </c>
      <c r="F4614" s="2"/>
      <c r="G4614" s="2"/>
      <c r="H4614" s="3" t="str">
        <f t="shared" si="293"/>
        <v/>
      </c>
      <c r="I4614" s="2"/>
      <c r="J4614" s="3" t="str">
        <f t="shared" si="294"/>
        <v/>
      </c>
      <c r="K4614" s="2"/>
      <c r="L4614" s="2"/>
      <c r="M4614" s="3" t="str">
        <f t="shared" si="295"/>
        <v/>
      </c>
    </row>
    <row r="4615" spans="3:13" x14ac:dyDescent="0.2">
      <c r="C4615" s="2"/>
      <c r="D4615" s="2"/>
      <c r="E4615" s="3" t="str">
        <f t="shared" si="292"/>
        <v/>
      </c>
      <c r="F4615" s="2"/>
      <c r="G4615" s="2"/>
      <c r="H4615" s="3" t="str">
        <f t="shared" si="293"/>
        <v/>
      </c>
      <c r="I4615" s="2"/>
      <c r="J4615" s="3" t="str">
        <f t="shared" si="294"/>
        <v/>
      </c>
      <c r="K4615" s="2"/>
      <c r="L4615" s="2"/>
      <c r="M4615" s="3" t="str">
        <f t="shared" si="295"/>
        <v/>
      </c>
    </row>
    <row r="4616" spans="3:13" x14ac:dyDescent="0.2">
      <c r="C4616" s="2"/>
      <c r="D4616" s="2"/>
      <c r="E4616" s="3" t="str">
        <f t="shared" si="292"/>
        <v/>
      </c>
      <c r="F4616" s="2"/>
      <c r="G4616" s="2"/>
      <c r="H4616" s="3" t="str">
        <f t="shared" si="293"/>
        <v/>
      </c>
      <c r="I4616" s="2"/>
      <c r="J4616" s="3" t="str">
        <f t="shared" si="294"/>
        <v/>
      </c>
      <c r="K4616" s="2"/>
      <c r="L4616" s="2"/>
      <c r="M4616" s="3" t="str">
        <f t="shared" si="295"/>
        <v/>
      </c>
    </row>
    <row r="4617" spans="3:13" x14ac:dyDescent="0.2">
      <c r="C4617" s="2"/>
      <c r="D4617" s="2"/>
      <c r="E4617" s="3" t="str">
        <f t="shared" si="292"/>
        <v/>
      </c>
      <c r="F4617" s="2"/>
      <c r="G4617" s="2"/>
      <c r="H4617" s="3" t="str">
        <f t="shared" si="293"/>
        <v/>
      </c>
      <c r="I4617" s="2"/>
      <c r="J4617" s="3" t="str">
        <f t="shared" si="294"/>
        <v/>
      </c>
      <c r="K4617" s="2"/>
      <c r="L4617" s="2"/>
      <c r="M4617" s="3" t="str">
        <f t="shared" si="295"/>
        <v/>
      </c>
    </row>
    <row r="4618" spans="3:13" x14ac:dyDescent="0.2">
      <c r="C4618" s="2"/>
      <c r="D4618" s="2"/>
      <c r="E4618" s="3" t="str">
        <f t="shared" si="292"/>
        <v/>
      </c>
      <c r="F4618" s="2"/>
      <c r="G4618" s="2"/>
      <c r="H4618" s="3" t="str">
        <f t="shared" si="293"/>
        <v/>
      </c>
      <c r="I4618" s="2"/>
      <c r="J4618" s="3" t="str">
        <f t="shared" si="294"/>
        <v/>
      </c>
      <c r="K4618" s="2"/>
      <c r="L4618" s="2"/>
      <c r="M4618" s="3" t="str">
        <f t="shared" si="295"/>
        <v/>
      </c>
    </row>
    <row r="4619" spans="3:13" x14ac:dyDescent="0.2">
      <c r="C4619" s="2"/>
      <c r="D4619" s="2"/>
      <c r="E4619" s="3" t="str">
        <f t="shared" si="292"/>
        <v/>
      </c>
      <c r="F4619" s="2"/>
      <c r="G4619" s="2"/>
      <c r="H4619" s="3" t="str">
        <f t="shared" si="293"/>
        <v/>
      </c>
      <c r="I4619" s="2"/>
      <c r="J4619" s="3" t="str">
        <f t="shared" si="294"/>
        <v/>
      </c>
      <c r="K4619" s="2"/>
      <c r="L4619" s="2"/>
      <c r="M4619" s="3" t="str">
        <f t="shared" si="295"/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ref="E4669:E4732" si="296">IF(C4669=0,"",(D4669/C4669-1))</f>
        <v/>
      </c>
      <c r="F4669" s="2"/>
      <c r="G4669" s="2"/>
      <c r="H4669" s="3" t="str">
        <f t="shared" ref="H4669:H4732" si="297">IF(F4669=0,"",(G4669/F4669-1))</f>
        <v/>
      </c>
      <c r="I4669" s="2"/>
      <c r="J4669" s="3" t="str">
        <f t="shared" ref="J4669:J4732" si="298">IF(I4669=0,"",(G4669/I4669-1))</f>
        <v/>
      </c>
      <c r="K4669" s="2"/>
      <c r="L4669" s="2"/>
      <c r="M4669" s="3" t="str">
        <f t="shared" ref="M4669:M4732" si="299">IF(K4669=0,"",(L4669/K4669-1))</f>
        <v/>
      </c>
    </row>
    <row r="4670" spans="3:13" x14ac:dyDescent="0.2">
      <c r="C4670" s="2"/>
      <c r="D4670" s="2"/>
      <c r="E4670" s="3" t="str">
        <f t="shared" si="296"/>
        <v/>
      </c>
      <c r="F4670" s="2"/>
      <c r="G4670" s="2"/>
      <c r="H4670" s="3" t="str">
        <f t="shared" si="297"/>
        <v/>
      </c>
      <c r="I4670" s="2"/>
      <c r="J4670" s="3" t="str">
        <f t="shared" si="298"/>
        <v/>
      </c>
      <c r="K4670" s="2"/>
      <c r="L4670" s="2"/>
      <c r="M4670" s="3" t="str">
        <f t="shared" si="299"/>
        <v/>
      </c>
    </row>
    <row r="4671" spans="3:13" x14ac:dyDescent="0.2">
      <c r="C4671" s="2"/>
      <c r="D4671" s="2"/>
      <c r="E4671" s="3" t="str">
        <f t="shared" si="296"/>
        <v/>
      </c>
      <c r="F4671" s="2"/>
      <c r="G4671" s="2"/>
      <c r="H4671" s="3" t="str">
        <f t="shared" si="297"/>
        <v/>
      </c>
      <c r="I4671" s="2"/>
      <c r="J4671" s="3" t="str">
        <f t="shared" si="298"/>
        <v/>
      </c>
      <c r="K4671" s="2"/>
      <c r="L4671" s="2"/>
      <c r="M4671" s="3" t="str">
        <f t="shared" si="299"/>
        <v/>
      </c>
    </row>
    <row r="4672" spans="3:13" x14ac:dyDescent="0.2">
      <c r="C4672" s="2"/>
      <c r="D4672" s="2"/>
      <c r="E4672" s="3" t="str">
        <f t="shared" si="296"/>
        <v/>
      </c>
      <c r="F4672" s="2"/>
      <c r="G4672" s="2"/>
      <c r="H4672" s="3" t="str">
        <f t="shared" si="297"/>
        <v/>
      </c>
      <c r="I4672" s="2"/>
      <c r="J4672" s="3" t="str">
        <f t="shared" si="298"/>
        <v/>
      </c>
      <c r="K4672" s="2"/>
      <c r="L4672" s="2"/>
      <c r="M4672" s="3" t="str">
        <f t="shared" si="299"/>
        <v/>
      </c>
    </row>
    <row r="4673" spans="3:13" x14ac:dyDescent="0.2">
      <c r="C4673" s="2"/>
      <c r="D4673" s="2"/>
      <c r="E4673" s="3" t="str">
        <f t="shared" si="296"/>
        <v/>
      </c>
      <c r="F4673" s="2"/>
      <c r="G4673" s="2"/>
      <c r="H4673" s="3" t="str">
        <f t="shared" si="297"/>
        <v/>
      </c>
      <c r="I4673" s="2"/>
      <c r="J4673" s="3" t="str">
        <f t="shared" si="298"/>
        <v/>
      </c>
      <c r="K4673" s="2"/>
      <c r="L4673" s="2"/>
      <c r="M4673" s="3" t="str">
        <f t="shared" si="299"/>
        <v/>
      </c>
    </row>
    <row r="4674" spans="3:13" x14ac:dyDescent="0.2">
      <c r="C4674" s="2"/>
      <c r="D4674" s="2"/>
      <c r="E4674" s="3" t="str">
        <f t="shared" si="296"/>
        <v/>
      </c>
      <c r="F4674" s="2"/>
      <c r="G4674" s="2"/>
      <c r="H4674" s="3" t="str">
        <f t="shared" si="297"/>
        <v/>
      </c>
      <c r="I4674" s="2"/>
      <c r="J4674" s="3" t="str">
        <f t="shared" si="298"/>
        <v/>
      </c>
      <c r="K4674" s="2"/>
      <c r="L4674" s="2"/>
      <c r="M4674" s="3" t="str">
        <f t="shared" si="299"/>
        <v/>
      </c>
    </row>
    <row r="4675" spans="3:13" x14ac:dyDescent="0.2">
      <c r="C4675" s="2"/>
      <c r="D4675" s="2"/>
      <c r="E4675" s="3" t="str">
        <f t="shared" si="296"/>
        <v/>
      </c>
      <c r="F4675" s="2"/>
      <c r="G4675" s="2"/>
      <c r="H4675" s="3" t="str">
        <f t="shared" si="297"/>
        <v/>
      </c>
      <c r="I4675" s="2"/>
      <c r="J4675" s="3" t="str">
        <f t="shared" si="298"/>
        <v/>
      </c>
      <c r="K4675" s="2"/>
      <c r="L4675" s="2"/>
      <c r="M4675" s="3" t="str">
        <f t="shared" si="299"/>
        <v/>
      </c>
    </row>
    <row r="4676" spans="3:13" x14ac:dyDescent="0.2">
      <c r="C4676" s="2"/>
      <c r="D4676" s="2"/>
      <c r="E4676" s="3" t="str">
        <f t="shared" si="296"/>
        <v/>
      </c>
      <c r="F4676" s="2"/>
      <c r="G4676" s="2"/>
      <c r="H4676" s="3" t="str">
        <f t="shared" si="297"/>
        <v/>
      </c>
      <c r="I4676" s="2"/>
      <c r="J4676" s="3" t="str">
        <f t="shared" si="298"/>
        <v/>
      </c>
      <c r="K4676" s="2"/>
      <c r="L4676" s="2"/>
      <c r="M4676" s="3" t="str">
        <f t="shared" si="299"/>
        <v/>
      </c>
    </row>
    <row r="4677" spans="3:13" x14ac:dyDescent="0.2">
      <c r="C4677" s="2"/>
      <c r="D4677" s="2"/>
      <c r="E4677" s="3" t="str">
        <f t="shared" si="296"/>
        <v/>
      </c>
      <c r="F4677" s="2"/>
      <c r="G4677" s="2"/>
      <c r="H4677" s="3" t="str">
        <f t="shared" si="297"/>
        <v/>
      </c>
      <c r="I4677" s="2"/>
      <c r="J4677" s="3" t="str">
        <f t="shared" si="298"/>
        <v/>
      </c>
      <c r="K4677" s="2"/>
      <c r="L4677" s="2"/>
      <c r="M4677" s="3" t="str">
        <f t="shared" si="299"/>
        <v/>
      </c>
    </row>
    <row r="4678" spans="3:13" x14ac:dyDescent="0.2">
      <c r="C4678" s="2"/>
      <c r="D4678" s="2"/>
      <c r="E4678" s="3" t="str">
        <f t="shared" si="296"/>
        <v/>
      </c>
      <c r="F4678" s="2"/>
      <c r="G4678" s="2"/>
      <c r="H4678" s="3" t="str">
        <f t="shared" si="297"/>
        <v/>
      </c>
      <c r="I4678" s="2"/>
      <c r="J4678" s="3" t="str">
        <f t="shared" si="298"/>
        <v/>
      </c>
      <c r="K4678" s="2"/>
      <c r="L4678" s="2"/>
      <c r="M4678" s="3" t="str">
        <f t="shared" si="299"/>
        <v/>
      </c>
    </row>
    <row r="4679" spans="3:13" x14ac:dyDescent="0.2">
      <c r="C4679" s="2"/>
      <c r="D4679" s="2"/>
      <c r="E4679" s="3" t="str">
        <f t="shared" si="296"/>
        <v/>
      </c>
      <c r="F4679" s="2"/>
      <c r="G4679" s="2"/>
      <c r="H4679" s="3" t="str">
        <f t="shared" si="297"/>
        <v/>
      </c>
      <c r="I4679" s="2"/>
      <c r="J4679" s="3" t="str">
        <f t="shared" si="298"/>
        <v/>
      </c>
      <c r="K4679" s="2"/>
      <c r="L4679" s="2"/>
      <c r="M4679" s="3" t="str">
        <f t="shared" si="299"/>
        <v/>
      </c>
    </row>
    <row r="4680" spans="3:13" x14ac:dyDescent="0.2">
      <c r="C4680" s="2"/>
      <c r="D4680" s="2"/>
      <c r="E4680" s="3" t="str">
        <f t="shared" si="296"/>
        <v/>
      </c>
      <c r="F4680" s="2"/>
      <c r="G4680" s="2"/>
      <c r="H4680" s="3" t="str">
        <f t="shared" si="297"/>
        <v/>
      </c>
      <c r="I4680" s="2"/>
      <c r="J4680" s="3" t="str">
        <f t="shared" si="298"/>
        <v/>
      </c>
      <c r="K4680" s="2"/>
      <c r="L4680" s="2"/>
      <c r="M4680" s="3" t="str">
        <f t="shared" si="299"/>
        <v/>
      </c>
    </row>
    <row r="4681" spans="3:13" x14ac:dyDescent="0.2">
      <c r="C4681" s="2"/>
      <c r="D4681" s="2"/>
      <c r="E4681" s="3" t="str">
        <f t="shared" si="296"/>
        <v/>
      </c>
      <c r="F4681" s="2"/>
      <c r="G4681" s="2"/>
      <c r="H4681" s="3" t="str">
        <f t="shared" si="297"/>
        <v/>
      </c>
      <c r="I4681" s="2"/>
      <c r="J4681" s="3" t="str">
        <f t="shared" si="298"/>
        <v/>
      </c>
      <c r="K4681" s="2"/>
      <c r="L4681" s="2"/>
      <c r="M4681" s="3" t="str">
        <f t="shared" si="299"/>
        <v/>
      </c>
    </row>
    <row r="4682" spans="3:13" x14ac:dyDescent="0.2">
      <c r="C4682" s="2"/>
      <c r="D4682" s="2"/>
      <c r="E4682" s="3" t="str">
        <f t="shared" si="296"/>
        <v/>
      </c>
      <c r="F4682" s="2"/>
      <c r="G4682" s="2"/>
      <c r="H4682" s="3" t="str">
        <f t="shared" si="297"/>
        <v/>
      </c>
      <c r="I4682" s="2"/>
      <c r="J4682" s="3" t="str">
        <f t="shared" si="298"/>
        <v/>
      </c>
      <c r="K4682" s="2"/>
      <c r="L4682" s="2"/>
      <c r="M4682" s="3" t="str">
        <f t="shared" si="299"/>
        <v/>
      </c>
    </row>
    <row r="4683" spans="3:13" x14ac:dyDescent="0.2">
      <c r="C4683" s="2"/>
      <c r="D4683" s="2"/>
      <c r="E4683" s="3" t="str">
        <f t="shared" si="296"/>
        <v/>
      </c>
      <c r="F4683" s="2"/>
      <c r="G4683" s="2"/>
      <c r="H4683" s="3" t="str">
        <f t="shared" si="297"/>
        <v/>
      </c>
      <c r="I4683" s="2"/>
      <c r="J4683" s="3" t="str">
        <f t="shared" si="298"/>
        <v/>
      </c>
      <c r="K4683" s="2"/>
      <c r="L4683" s="2"/>
      <c r="M4683" s="3" t="str">
        <f t="shared" si="299"/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ref="E4733:E4796" si="300">IF(C4733=0,"",(D4733/C4733-1))</f>
        <v/>
      </c>
      <c r="F4733" s="2"/>
      <c r="G4733" s="2"/>
      <c r="H4733" s="3" t="str">
        <f t="shared" ref="H4733:H4796" si="301">IF(F4733=0,"",(G4733/F4733-1))</f>
        <v/>
      </c>
      <c r="I4733" s="2"/>
      <c r="J4733" s="3" t="str">
        <f t="shared" ref="J4733:J4796" si="302">IF(I4733=0,"",(G4733/I4733-1))</f>
        <v/>
      </c>
      <c r="K4733" s="2"/>
      <c r="L4733" s="2"/>
      <c r="M4733" s="3" t="str">
        <f t="shared" ref="M4733:M4796" si="303">IF(K4733=0,"",(L4733/K4733-1))</f>
        <v/>
      </c>
    </row>
    <row r="4734" spans="3:13" x14ac:dyDescent="0.2">
      <c r="C4734" s="2"/>
      <c r="D4734" s="2"/>
      <c r="E4734" s="3" t="str">
        <f t="shared" si="300"/>
        <v/>
      </c>
      <c r="F4734" s="2"/>
      <c r="G4734" s="2"/>
      <c r="H4734" s="3" t="str">
        <f t="shared" si="301"/>
        <v/>
      </c>
      <c r="I4734" s="2"/>
      <c r="J4734" s="3" t="str">
        <f t="shared" si="302"/>
        <v/>
      </c>
      <c r="K4734" s="2"/>
      <c r="L4734" s="2"/>
      <c r="M4734" s="3" t="str">
        <f t="shared" si="303"/>
        <v/>
      </c>
    </row>
    <row r="4735" spans="3:13" x14ac:dyDescent="0.2">
      <c r="C4735" s="2"/>
      <c r="D4735" s="2"/>
      <c r="E4735" s="3" t="str">
        <f t="shared" si="300"/>
        <v/>
      </c>
      <c r="F4735" s="2"/>
      <c r="G4735" s="2"/>
      <c r="H4735" s="3" t="str">
        <f t="shared" si="301"/>
        <v/>
      </c>
      <c r="I4735" s="2"/>
      <c r="J4735" s="3" t="str">
        <f t="shared" si="302"/>
        <v/>
      </c>
      <c r="K4735" s="2"/>
      <c r="L4735" s="2"/>
      <c r="M4735" s="3" t="str">
        <f t="shared" si="303"/>
        <v/>
      </c>
    </row>
    <row r="4736" spans="3:13" x14ac:dyDescent="0.2">
      <c r="C4736" s="2"/>
      <c r="D4736" s="2"/>
      <c r="E4736" s="3" t="str">
        <f t="shared" si="300"/>
        <v/>
      </c>
      <c r="F4736" s="2"/>
      <c r="G4736" s="2"/>
      <c r="H4736" s="3" t="str">
        <f t="shared" si="301"/>
        <v/>
      </c>
      <c r="I4736" s="2"/>
      <c r="J4736" s="3" t="str">
        <f t="shared" si="302"/>
        <v/>
      </c>
      <c r="K4736" s="2"/>
      <c r="L4736" s="2"/>
      <c r="M4736" s="3" t="str">
        <f t="shared" si="303"/>
        <v/>
      </c>
    </row>
    <row r="4737" spans="3:13" x14ac:dyDescent="0.2">
      <c r="C4737" s="2"/>
      <c r="D4737" s="2"/>
      <c r="E4737" s="3" t="str">
        <f t="shared" si="300"/>
        <v/>
      </c>
      <c r="F4737" s="2"/>
      <c r="G4737" s="2"/>
      <c r="H4737" s="3" t="str">
        <f t="shared" si="301"/>
        <v/>
      </c>
      <c r="I4737" s="2"/>
      <c r="J4737" s="3" t="str">
        <f t="shared" si="302"/>
        <v/>
      </c>
      <c r="K4737" s="2"/>
      <c r="L4737" s="2"/>
      <c r="M4737" s="3" t="str">
        <f t="shared" si="303"/>
        <v/>
      </c>
    </row>
    <row r="4738" spans="3:13" x14ac:dyDescent="0.2">
      <c r="C4738" s="2"/>
      <c r="D4738" s="2"/>
      <c r="E4738" s="3" t="str">
        <f t="shared" si="300"/>
        <v/>
      </c>
      <c r="F4738" s="2"/>
      <c r="G4738" s="2"/>
      <c r="H4738" s="3" t="str">
        <f t="shared" si="301"/>
        <v/>
      </c>
      <c r="I4738" s="2"/>
      <c r="J4738" s="3" t="str">
        <f t="shared" si="302"/>
        <v/>
      </c>
      <c r="K4738" s="2"/>
      <c r="L4738" s="2"/>
      <c r="M4738" s="3" t="str">
        <f t="shared" si="303"/>
        <v/>
      </c>
    </row>
    <row r="4739" spans="3:13" x14ac:dyDescent="0.2">
      <c r="C4739" s="2"/>
      <c r="D4739" s="2"/>
      <c r="E4739" s="3" t="str">
        <f t="shared" si="300"/>
        <v/>
      </c>
      <c r="F4739" s="2"/>
      <c r="G4739" s="2"/>
      <c r="H4739" s="3" t="str">
        <f t="shared" si="301"/>
        <v/>
      </c>
      <c r="I4739" s="2"/>
      <c r="J4739" s="3" t="str">
        <f t="shared" si="302"/>
        <v/>
      </c>
      <c r="K4739" s="2"/>
      <c r="L4739" s="2"/>
      <c r="M4739" s="3" t="str">
        <f t="shared" si="303"/>
        <v/>
      </c>
    </row>
    <row r="4740" spans="3:13" x14ac:dyDescent="0.2">
      <c r="C4740" s="2"/>
      <c r="D4740" s="2"/>
      <c r="E4740" s="3" t="str">
        <f t="shared" si="300"/>
        <v/>
      </c>
      <c r="F4740" s="2"/>
      <c r="G4740" s="2"/>
      <c r="H4740" s="3" t="str">
        <f t="shared" si="301"/>
        <v/>
      </c>
      <c r="I4740" s="2"/>
      <c r="J4740" s="3" t="str">
        <f t="shared" si="302"/>
        <v/>
      </c>
      <c r="K4740" s="2"/>
      <c r="L4740" s="2"/>
      <c r="M4740" s="3" t="str">
        <f t="shared" si="303"/>
        <v/>
      </c>
    </row>
    <row r="4741" spans="3:13" x14ac:dyDescent="0.2">
      <c r="C4741" s="2"/>
      <c r="D4741" s="2"/>
      <c r="E4741" s="3" t="str">
        <f t="shared" si="300"/>
        <v/>
      </c>
      <c r="F4741" s="2"/>
      <c r="G4741" s="2"/>
      <c r="H4741" s="3" t="str">
        <f t="shared" si="301"/>
        <v/>
      </c>
      <c r="I4741" s="2"/>
      <c r="J4741" s="3" t="str">
        <f t="shared" si="302"/>
        <v/>
      </c>
      <c r="K4741" s="2"/>
      <c r="L4741" s="2"/>
      <c r="M4741" s="3" t="str">
        <f t="shared" si="303"/>
        <v/>
      </c>
    </row>
    <row r="4742" spans="3:13" x14ac:dyDescent="0.2">
      <c r="C4742" s="2"/>
      <c r="D4742" s="2"/>
      <c r="E4742" s="3" t="str">
        <f t="shared" si="300"/>
        <v/>
      </c>
      <c r="F4742" s="2"/>
      <c r="G4742" s="2"/>
      <c r="H4742" s="3" t="str">
        <f t="shared" si="301"/>
        <v/>
      </c>
      <c r="I4742" s="2"/>
      <c r="J4742" s="3" t="str">
        <f t="shared" si="302"/>
        <v/>
      </c>
      <c r="K4742" s="2"/>
      <c r="L4742" s="2"/>
      <c r="M4742" s="3" t="str">
        <f t="shared" si="303"/>
        <v/>
      </c>
    </row>
    <row r="4743" spans="3:13" x14ac:dyDescent="0.2">
      <c r="C4743" s="2"/>
      <c r="D4743" s="2"/>
      <c r="E4743" s="3" t="str">
        <f t="shared" si="300"/>
        <v/>
      </c>
      <c r="F4743" s="2"/>
      <c r="G4743" s="2"/>
      <c r="H4743" s="3" t="str">
        <f t="shared" si="301"/>
        <v/>
      </c>
      <c r="I4743" s="2"/>
      <c r="J4743" s="3" t="str">
        <f t="shared" si="302"/>
        <v/>
      </c>
      <c r="K4743" s="2"/>
      <c r="L4743" s="2"/>
      <c r="M4743" s="3" t="str">
        <f t="shared" si="303"/>
        <v/>
      </c>
    </row>
    <row r="4744" spans="3:13" x14ac:dyDescent="0.2">
      <c r="C4744" s="2"/>
      <c r="D4744" s="2"/>
      <c r="E4744" s="3" t="str">
        <f t="shared" si="300"/>
        <v/>
      </c>
      <c r="F4744" s="2"/>
      <c r="G4744" s="2"/>
      <c r="H4744" s="3" t="str">
        <f t="shared" si="301"/>
        <v/>
      </c>
      <c r="I4744" s="2"/>
      <c r="J4744" s="3" t="str">
        <f t="shared" si="302"/>
        <v/>
      </c>
      <c r="K4744" s="2"/>
      <c r="L4744" s="2"/>
      <c r="M4744" s="3" t="str">
        <f t="shared" si="303"/>
        <v/>
      </c>
    </row>
    <row r="4745" spans="3:13" x14ac:dyDescent="0.2">
      <c r="C4745" s="2"/>
      <c r="D4745" s="2"/>
      <c r="E4745" s="3" t="str">
        <f t="shared" si="300"/>
        <v/>
      </c>
      <c r="F4745" s="2"/>
      <c r="G4745" s="2"/>
      <c r="H4745" s="3" t="str">
        <f t="shared" si="301"/>
        <v/>
      </c>
      <c r="I4745" s="2"/>
      <c r="J4745" s="3" t="str">
        <f t="shared" si="302"/>
        <v/>
      </c>
      <c r="K4745" s="2"/>
      <c r="L4745" s="2"/>
      <c r="M4745" s="3" t="str">
        <f t="shared" si="303"/>
        <v/>
      </c>
    </row>
    <row r="4746" spans="3:13" x14ac:dyDescent="0.2">
      <c r="C4746" s="2"/>
      <c r="D4746" s="2"/>
      <c r="E4746" s="3" t="str">
        <f t="shared" si="300"/>
        <v/>
      </c>
      <c r="F4746" s="2"/>
      <c r="G4746" s="2"/>
      <c r="H4746" s="3" t="str">
        <f t="shared" si="301"/>
        <v/>
      </c>
      <c r="I4746" s="2"/>
      <c r="J4746" s="3" t="str">
        <f t="shared" si="302"/>
        <v/>
      </c>
      <c r="K4746" s="2"/>
      <c r="L4746" s="2"/>
      <c r="M4746" s="3" t="str">
        <f t="shared" si="303"/>
        <v/>
      </c>
    </row>
    <row r="4747" spans="3:13" x14ac:dyDescent="0.2">
      <c r="C4747" s="2"/>
      <c r="D4747" s="2"/>
      <c r="E4747" s="3" t="str">
        <f t="shared" si="300"/>
        <v/>
      </c>
      <c r="F4747" s="2"/>
      <c r="G4747" s="2"/>
      <c r="H4747" s="3" t="str">
        <f t="shared" si="301"/>
        <v/>
      </c>
      <c r="I4747" s="2"/>
      <c r="J4747" s="3" t="str">
        <f t="shared" si="302"/>
        <v/>
      </c>
      <c r="K4747" s="2"/>
      <c r="L4747" s="2"/>
      <c r="M4747" s="3" t="str">
        <f t="shared" si="303"/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ref="E4797:E4860" si="304">IF(C4797=0,"",(D4797/C4797-1))</f>
        <v/>
      </c>
      <c r="F4797" s="2"/>
      <c r="G4797" s="2"/>
      <c r="H4797" s="3" t="str">
        <f t="shared" ref="H4797:H4860" si="305">IF(F4797=0,"",(G4797/F4797-1))</f>
        <v/>
      </c>
      <c r="I4797" s="2"/>
      <c r="J4797" s="3" t="str">
        <f t="shared" ref="J4797:J4860" si="306">IF(I4797=0,"",(G4797/I4797-1))</f>
        <v/>
      </c>
      <c r="K4797" s="2"/>
      <c r="L4797" s="2"/>
      <c r="M4797" s="3" t="str">
        <f t="shared" ref="M4797:M4860" si="307">IF(K4797=0,"",(L4797/K4797-1))</f>
        <v/>
      </c>
    </row>
    <row r="4798" spans="3:13" x14ac:dyDescent="0.2">
      <c r="C4798" s="2"/>
      <c r="D4798" s="2"/>
      <c r="E4798" s="3" t="str">
        <f t="shared" si="304"/>
        <v/>
      </c>
      <c r="F4798" s="2"/>
      <c r="G4798" s="2"/>
      <c r="H4798" s="3" t="str">
        <f t="shared" si="305"/>
        <v/>
      </c>
      <c r="I4798" s="2"/>
      <c r="J4798" s="3" t="str">
        <f t="shared" si="306"/>
        <v/>
      </c>
      <c r="K4798" s="2"/>
      <c r="L4798" s="2"/>
      <c r="M4798" s="3" t="str">
        <f t="shared" si="307"/>
        <v/>
      </c>
    </row>
    <row r="4799" spans="3:13" x14ac:dyDescent="0.2">
      <c r="C4799" s="2"/>
      <c r="D4799" s="2"/>
      <c r="E4799" s="3" t="str">
        <f t="shared" si="304"/>
        <v/>
      </c>
      <c r="F4799" s="2"/>
      <c r="G4799" s="2"/>
      <c r="H4799" s="3" t="str">
        <f t="shared" si="305"/>
        <v/>
      </c>
      <c r="I4799" s="2"/>
      <c r="J4799" s="3" t="str">
        <f t="shared" si="306"/>
        <v/>
      </c>
      <c r="K4799" s="2"/>
      <c r="L4799" s="2"/>
      <c r="M4799" s="3" t="str">
        <f t="shared" si="307"/>
        <v/>
      </c>
    </row>
    <row r="4800" spans="3:13" x14ac:dyDescent="0.2">
      <c r="C4800" s="2"/>
      <c r="D4800" s="2"/>
      <c r="E4800" s="3" t="str">
        <f t="shared" si="304"/>
        <v/>
      </c>
      <c r="F4800" s="2"/>
      <c r="G4800" s="2"/>
      <c r="H4800" s="3" t="str">
        <f t="shared" si="305"/>
        <v/>
      </c>
      <c r="I4800" s="2"/>
      <c r="J4800" s="3" t="str">
        <f t="shared" si="306"/>
        <v/>
      </c>
      <c r="K4800" s="2"/>
      <c r="L4800" s="2"/>
      <c r="M4800" s="3" t="str">
        <f t="shared" si="307"/>
        <v/>
      </c>
    </row>
    <row r="4801" spans="3:13" x14ac:dyDescent="0.2">
      <c r="C4801" s="2"/>
      <c r="D4801" s="2"/>
      <c r="E4801" s="3" t="str">
        <f t="shared" si="304"/>
        <v/>
      </c>
      <c r="F4801" s="2"/>
      <c r="G4801" s="2"/>
      <c r="H4801" s="3" t="str">
        <f t="shared" si="305"/>
        <v/>
      </c>
      <c r="I4801" s="2"/>
      <c r="J4801" s="3" t="str">
        <f t="shared" si="306"/>
        <v/>
      </c>
      <c r="K4801" s="2"/>
      <c r="L4801" s="2"/>
      <c r="M4801" s="3" t="str">
        <f t="shared" si="307"/>
        <v/>
      </c>
    </row>
    <row r="4802" spans="3:13" x14ac:dyDescent="0.2">
      <c r="C4802" s="2"/>
      <c r="D4802" s="2"/>
      <c r="E4802" s="3" t="str">
        <f t="shared" si="304"/>
        <v/>
      </c>
      <c r="F4802" s="2"/>
      <c r="G4802" s="2"/>
      <c r="H4802" s="3" t="str">
        <f t="shared" si="305"/>
        <v/>
      </c>
      <c r="I4802" s="2"/>
      <c r="J4802" s="3" t="str">
        <f t="shared" si="306"/>
        <v/>
      </c>
      <c r="K4802" s="2"/>
      <c r="L4802" s="2"/>
      <c r="M4802" s="3" t="str">
        <f t="shared" si="307"/>
        <v/>
      </c>
    </row>
    <row r="4803" spans="3:13" x14ac:dyDescent="0.2">
      <c r="C4803" s="2"/>
      <c r="D4803" s="2"/>
      <c r="E4803" s="3" t="str">
        <f t="shared" si="304"/>
        <v/>
      </c>
      <c r="F4803" s="2"/>
      <c r="G4803" s="2"/>
      <c r="H4803" s="3" t="str">
        <f t="shared" si="305"/>
        <v/>
      </c>
      <c r="I4803" s="2"/>
      <c r="J4803" s="3" t="str">
        <f t="shared" si="306"/>
        <v/>
      </c>
      <c r="K4803" s="2"/>
      <c r="L4803" s="2"/>
      <c r="M4803" s="3" t="str">
        <f t="shared" si="307"/>
        <v/>
      </c>
    </row>
    <row r="4804" spans="3:13" x14ac:dyDescent="0.2">
      <c r="C4804" s="2"/>
      <c r="D4804" s="2"/>
      <c r="E4804" s="3" t="str">
        <f t="shared" si="304"/>
        <v/>
      </c>
      <c r="F4804" s="2"/>
      <c r="G4804" s="2"/>
      <c r="H4804" s="3" t="str">
        <f t="shared" si="305"/>
        <v/>
      </c>
      <c r="I4804" s="2"/>
      <c r="J4804" s="3" t="str">
        <f t="shared" si="306"/>
        <v/>
      </c>
      <c r="K4804" s="2"/>
      <c r="L4804" s="2"/>
      <c r="M4804" s="3" t="str">
        <f t="shared" si="307"/>
        <v/>
      </c>
    </row>
    <row r="4805" spans="3:13" x14ac:dyDescent="0.2">
      <c r="C4805" s="2"/>
      <c r="D4805" s="2"/>
      <c r="E4805" s="3" t="str">
        <f t="shared" si="304"/>
        <v/>
      </c>
      <c r="F4805" s="2"/>
      <c r="G4805" s="2"/>
      <c r="H4805" s="3" t="str">
        <f t="shared" si="305"/>
        <v/>
      </c>
      <c r="I4805" s="2"/>
      <c r="J4805" s="3" t="str">
        <f t="shared" si="306"/>
        <v/>
      </c>
      <c r="K4805" s="2"/>
      <c r="L4805" s="2"/>
      <c r="M4805" s="3" t="str">
        <f t="shared" si="307"/>
        <v/>
      </c>
    </row>
    <row r="4806" spans="3:13" x14ac:dyDescent="0.2">
      <c r="C4806" s="2"/>
      <c r="D4806" s="2"/>
      <c r="E4806" s="3" t="str">
        <f t="shared" si="304"/>
        <v/>
      </c>
      <c r="F4806" s="2"/>
      <c r="G4806" s="2"/>
      <c r="H4806" s="3" t="str">
        <f t="shared" si="305"/>
        <v/>
      </c>
      <c r="I4806" s="2"/>
      <c r="J4806" s="3" t="str">
        <f t="shared" si="306"/>
        <v/>
      </c>
      <c r="K4806" s="2"/>
      <c r="L4806" s="2"/>
      <c r="M4806" s="3" t="str">
        <f t="shared" si="307"/>
        <v/>
      </c>
    </row>
    <row r="4807" spans="3:13" x14ac:dyDescent="0.2">
      <c r="C4807" s="2"/>
      <c r="D4807" s="2"/>
      <c r="E4807" s="3" t="str">
        <f t="shared" si="304"/>
        <v/>
      </c>
      <c r="F4807" s="2"/>
      <c r="G4807" s="2"/>
      <c r="H4807" s="3" t="str">
        <f t="shared" si="305"/>
        <v/>
      </c>
      <c r="I4807" s="2"/>
      <c r="J4807" s="3" t="str">
        <f t="shared" si="306"/>
        <v/>
      </c>
      <c r="K4807" s="2"/>
      <c r="L4807" s="2"/>
      <c r="M4807" s="3" t="str">
        <f t="shared" si="307"/>
        <v/>
      </c>
    </row>
    <row r="4808" spans="3:13" x14ac:dyDescent="0.2">
      <c r="C4808" s="2"/>
      <c r="D4808" s="2"/>
      <c r="E4808" s="3" t="str">
        <f t="shared" si="304"/>
        <v/>
      </c>
      <c r="F4808" s="2"/>
      <c r="G4808" s="2"/>
      <c r="H4808" s="3" t="str">
        <f t="shared" si="305"/>
        <v/>
      </c>
      <c r="I4808" s="2"/>
      <c r="J4808" s="3" t="str">
        <f t="shared" si="306"/>
        <v/>
      </c>
      <c r="K4808" s="2"/>
      <c r="L4808" s="2"/>
      <c r="M4808" s="3" t="str">
        <f t="shared" si="307"/>
        <v/>
      </c>
    </row>
    <row r="4809" spans="3:13" x14ac:dyDescent="0.2">
      <c r="C4809" s="2"/>
      <c r="D4809" s="2"/>
      <c r="E4809" s="3" t="str">
        <f t="shared" si="304"/>
        <v/>
      </c>
      <c r="F4809" s="2"/>
      <c r="G4809" s="2"/>
      <c r="H4809" s="3" t="str">
        <f t="shared" si="305"/>
        <v/>
      </c>
      <c r="I4809" s="2"/>
      <c r="J4809" s="3" t="str">
        <f t="shared" si="306"/>
        <v/>
      </c>
      <c r="K4809" s="2"/>
      <c r="L4809" s="2"/>
      <c r="M4809" s="3" t="str">
        <f t="shared" si="307"/>
        <v/>
      </c>
    </row>
    <row r="4810" spans="3:13" x14ac:dyDescent="0.2">
      <c r="C4810" s="2"/>
      <c r="D4810" s="2"/>
      <c r="E4810" s="3" t="str">
        <f t="shared" si="304"/>
        <v/>
      </c>
      <c r="F4810" s="2"/>
      <c r="G4810" s="2"/>
      <c r="H4810" s="3" t="str">
        <f t="shared" si="305"/>
        <v/>
      </c>
      <c r="I4810" s="2"/>
      <c r="J4810" s="3" t="str">
        <f t="shared" si="306"/>
        <v/>
      </c>
      <c r="K4810" s="2"/>
      <c r="L4810" s="2"/>
      <c r="M4810" s="3" t="str">
        <f t="shared" si="307"/>
        <v/>
      </c>
    </row>
    <row r="4811" spans="3:13" x14ac:dyDescent="0.2">
      <c r="C4811" s="2"/>
      <c r="D4811" s="2"/>
      <c r="E4811" s="3" t="str">
        <f t="shared" si="304"/>
        <v/>
      </c>
      <c r="F4811" s="2"/>
      <c r="G4811" s="2"/>
      <c r="H4811" s="3" t="str">
        <f t="shared" si="305"/>
        <v/>
      </c>
      <c r="I4811" s="2"/>
      <c r="J4811" s="3" t="str">
        <f t="shared" si="306"/>
        <v/>
      </c>
      <c r="K4811" s="2"/>
      <c r="L4811" s="2"/>
      <c r="M4811" s="3" t="str">
        <f t="shared" si="307"/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ref="E4861:E4924" si="308">IF(C4861=0,"",(D4861/C4861-1))</f>
        <v/>
      </c>
      <c r="F4861" s="2"/>
      <c r="G4861" s="2"/>
      <c r="H4861" s="3" t="str">
        <f t="shared" ref="H4861:H4924" si="309">IF(F4861=0,"",(G4861/F4861-1))</f>
        <v/>
      </c>
      <c r="I4861" s="2"/>
      <c r="J4861" s="3" t="str">
        <f t="shared" ref="J4861:J4924" si="310">IF(I4861=0,"",(G4861/I4861-1))</f>
        <v/>
      </c>
      <c r="K4861" s="2"/>
      <c r="L4861" s="2"/>
      <c r="M4861" s="3" t="str">
        <f t="shared" ref="M4861:M4924" si="311">IF(K4861=0,"",(L4861/K4861-1))</f>
        <v/>
      </c>
    </row>
    <row r="4862" spans="3:13" x14ac:dyDescent="0.2">
      <c r="C4862" s="2"/>
      <c r="D4862" s="2"/>
      <c r="E4862" s="3" t="str">
        <f t="shared" si="308"/>
        <v/>
      </c>
      <c r="F4862" s="2"/>
      <c r="G4862" s="2"/>
      <c r="H4862" s="3" t="str">
        <f t="shared" si="309"/>
        <v/>
      </c>
      <c r="I4862" s="2"/>
      <c r="J4862" s="3" t="str">
        <f t="shared" si="310"/>
        <v/>
      </c>
      <c r="K4862" s="2"/>
      <c r="L4862" s="2"/>
      <c r="M4862" s="3" t="str">
        <f t="shared" si="311"/>
        <v/>
      </c>
    </row>
    <row r="4863" spans="3:13" x14ac:dyDescent="0.2">
      <c r="C4863" s="2"/>
      <c r="D4863" s="2"/>
      <c r="E4863" s="3" t="str">
        <f t="shared" si="308"/>
        <v/>
      </c>
      <c r="F4863" s="2"/>
      <c r="G4863" s="2"/>
      <c r="H4863" s="3" t="str">
        <f t="shared" si="309"/>
        <v/>
      </c>
      <c r="I4863" s="2"/>
      <c r="J4863" s="3" t="str">
        <f t="shared" si="310"/>
        <v/>
      </c>
      <c r="K4863" s="2"/>
      <c r="L4863" s="2"/>
      <c r="M4863" s="3" t="str">
        <f t="shared" si="311"/>
        <v/>
      </c>
    </row>
    <row r="4864" spans="3:13" x14ac:dyDescent="0.2">
      <c r="C4864" s="2"/>
      <c r="D4864" s="2"/>
      <c r="E4864" s="3" t="str">
        <f t="shared" si="308"/>
        <v/>
      </c>
      <c r="F4864" s="2"/>
      <c r="G4864" s="2"/>
      <c r="H4864" s="3" t="str">
        <f t="shared" si="309"/>
        <v/>
      </c>
      <c r="I4864" s="2"/>
      <c r="J4864" s="3" t="str">
        <f t="shared" si="310"/>
        <v/>
      </c>
      <c r="K4864" s="2"/>
      <c r="L4864" s="2"/>
      <c r="M4864" s="3" t="str">
        <f t="shared" si="311"/>
        <v/>
      </c>
    </row>
    <row r="4865" spans="3:13" x14ac:dyDescent="0.2">
      <c r="C4865" s="2"/>
      <c r="D4865" s="2"/>
      <c r="E4865" s="3" t="str">
        <f t="shared" si="308"/>
        <v/>
      </c>
      <c r="F4865" s="2"/>
      <c r="G4865" s="2"/>
      <c r="H4865" s="3" t="str">
        <f t="shared" si="309"/>
        <v/>
      </c>
      <c r="I4865" s="2"/>
      <c r="J4865" s="3" t="str">
        <f t="shared" si="310"/>
        <v/>
      </c>
      <c r="K4865" s="2"/>
      <c r="L4865" s="2"/>
      <c r="M4865" s="3" t="str">
        <f t="shared" si="311"/>
        <v/>
      </c>
    </row>
    <row r="4866" spans="3:13" x14ac:dyDescent="0.2">
      <c r="C4866" s="2"/>
      <c r="D4866" s="2"/>
      <c r="E4866" s="3" t="str">
        <f t="shared" si="308"/>
        <v/>
      </c>
      <c r="F4866" s="2"/>
      <c r="G4866" s="2"/>
      <c r="H4866" s="3" t="str">
        <f t="shared" si="309"/>
        <v/>
      </c>
      <c r="I4866" s="2"/>
      <c r="J4866" s="3" t="str">
        <f t="shared" si="310"/>
        <v/>
      </c>
      <c r="K4866" s="2"/>
      <c r="L4866" s="2"/>
      <c r="M4866" s="3" t="str">
        <f t="shared" si="311"/>
        <v/>
      </c>
    </row>
    <row r="4867" spans="3:13" x14ac:dyDescent="0.2">
      <c r="C4867" s="2"/>
      <c r="D4867" s="2"/>
      <c r="E4867" s="3" t="str">
        <f t="shared" si="308"/>
        <v/>
      </c>
      <c r="F4867" s="2"/>
      <c r="G4867" s="2"/>
      <c r="H4867" s="3" t="str">
        <f t="shared" si="309"/>
        <v/>
      </c>
      <c r="I4867" s="2"/>
      <c r="J4867" s="3" t="str">
        <f t="shared" si="310"/>
        <v/>
      </c>
      <c r="K4867" s="2"/>
      <c r="L4867" s="2"/>
      <c r="M4867" s="3" t="str">
        <f t="shared" si="311"/>
        <v/>
      </c>
    </row>
    <row r="4868" spans="3:13" x14ac:dyDescent="0.2">
      <c r="C4868" s="2"/>
      <c r="D4868" s="2"/>
      <c r="E4868" s="3" t="str">
        <f t="shared" si="308"/>
        <v/>
      </c>
      <c r="F4868" s="2"/>
      <c r="G4868" s="2"/>
      <c r="H4868" s="3" t="str">
        <f t="shared" si="309"/>
        <v/>
      </c>
      <c r="I4868" s="2"/>
      <c r="J4868" s="3" t="str">
        <f t="shared" si="310"/>
        <v/>
      </c>
      <c r="K4868" s="2"/>
      <c r="L4868" s="2"/>
      <c r="M4868" s="3" t="str">
        <f t="shared" si="311"/>
        <v/>
      </c>
    </row>
    <row r="4869" spans="3:13" x14ac:dyDescent="0.2">
      <c r="C4869" s="2"/>
      <c r="D4869" s="2"/>
      <c r="E4869" s="3" t="str">
        <f t="shared" si="308"/>
        <v/>
      </c>
      <c r="F4869" s="2"/>
      <c r="G4869" s="2"/>
      <c r="H4869" s="3" t="str">
        <f t="shared" si="309"/>
        <v/>
      </c>
      <c r="I4869" s="2"/>
      <c r="J4869" s="3" t="str">
        <f t="shared" si="310"/>
        <v/>
      </c>
      <c r="K4869" s="2"/>
      <c r="L4869" s="2"/>
      <c r="M4869" s="3" t="str">
        <f t="shared" si="311"/>
        <v/>
      </c>
    </row>
    <row r="4870" spans="3:13" x14ac:dyDescent="0.2">
      <c r="C4870" s="2"/>
      <c r="D4870" s="2"/>
      <c r="E4870" s="3" t="str">
        <f t="shared" si="308"/>
        <v/>
      </c>
      <c r="F4870" s="2"/>
      <c r="G4870" s="2"/>
      <c r="H4870" s="3" t="str">
        <f t="shared" si="309"/>
        <v/>
      </c>
      <c r="I4870" s="2"/>
      <c r="J4870" s="3" t="str">
        <f t="shared" si="310"/>
        <v/>
      </c>
      <c r="K4870" s="2"/>
      <c r="L4870" s="2"/>
      <c r="M4870" s="3" t="str">
        <f t="shared" si="311"/>
        <v/>
      </c>
    </row>
    <row r="4871" spans="3:13" x14ac:dyDescent="0.2">
      <c r="C4871" s="2"/>
      <c r="D4871" s="2"/>
      <c r="E4871" s="3" t="str">
        <f t="shared" si="308"/>
        <v/>
      </c>
      <c r="F4871" s="2"/>
      <c r="G4871" s="2"/>
      <c r="H4871" s="3" t="str">
        <f t="shared" si="309"/>
        <v/>
      </c>
      <c r="I4871" s="2"/>
      <c r="J4871" s="3" t="str">
        <f t="shared" si="310"/>
        <v/>
      </c>
      <c r="K4871" s="2"/>
      <c r="L4871" s="2"/>
      <c r="M4871" s="3" t="str">
        <f t="shared" si="311"/>
        <v/>
      </c>
    </row>
    <row r="4872" spans="3:13" x14ac:dyDescent="0.2">
      <c r="C4872" s="2"/>
      <c r="D4872" s="2"/>
      <c r="E4872" s="3" t="str">
        <f t="shared" si="308"/>
        <v/>
      </c>
      <c r="F4872" s="2"/>
      <c r="G4872" s="2"/>
      <c r="H4872" s="3" t="str">
        <f t="shared" si="309"/>
        <v/>
      </c>
      <c r="I4872" s="2"/>
      <c r="J4872" s="3" t="str">
        <f t="shared" si="310"/>
        <v/>
      </c>
      <c r="K4872" s="2"/>
      <c r="L4872" s="2"/>
      <c r="M4872" s="3" t="str">
        <f t="shared" si="311"/>
        <v/>
      </c>
    </row>
    <row r="4873" spans="3:13" x14ac:dyDescent="0.2">
      <c r="C4873" s="2"/>
      <c r="D4873" s="2"/>
      <c r="E4873" s="3" t="str">
        <f t="shared" si="308"/>
        <v/>
      </c>
      <c r="F4873" s="2"/>
      <c r="G4873" s="2"/>
      <c r="H4873" s="3" t="str">
        <f t="shared" si="309"/>
        <v/>
      </c>
      <c r="I4873" s="2"/>
      <c r="J4873" s="3" t="str">
        <f t="shared" si="310"/>
        <v/>
      </c>
      <c r="K4873" s="2"/>
      <c r="L4873" s="2"/>
      <c r="M4873" s="3" t="str">
        <f t="shared" si="311"/>
        <v/>
      </c>
    </row>
    <row r="4874" spans="3:13" x14ac:dyDescent="0.2">
      <c r="C4874" s="2"/>
      <c r="D4874" s="2"/>
      <c r="E4874" s="3" t="str">
        <f t="shared" si="308"/>
        <v/>
      </c>
      <c r="F4874" s="2"/>
      <c r="G4874" s="2"/>
      <c r="H4874" s="3" t="str">
        <f t="shared" si="309"/>
        <v/>
      </c>
      <c r="I4874" s="2"/>
      <c r="J4874" s="3" t="str">
        <f t="shared" si="310"/>
        <v/>
      </c>
      <c r="K4874" s="2"/>
      <c r="L4874" s="2"/>
      <c r="M4874" s="3" t="str">
        <f t="shared" si="311"/>
        <v/>
      </c>
    </row>
    <row r="4875" spans="3:13" x14ac:dyDescent="0.2">
      <c r="C4875" s="2"/>
      <c r="D4875" s="2"/>
      <c r="E4875" s="3" t="str">
        <f t="shared" si="308"/>
        <v/>
      </c>
      <c r="F4875" s="2"/>
      <c r="G4875" s="2"/>
      <c r="H4875" s="3" t="str">
        <f t="shared" si="309"/>
        <v/>
      </c>
      <c r="I4875" s="2"/>
      <c r="J4875" s="3" t="str">
        <f t="shared" si="310"/>
        <v/>
      </c>
      <c r="K4875" s="2"/>
      <c r="L4875" s="2"/>
      <c r="M4875" s="3" t="str">
        <f t="shared" si="311"/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ref="E4925:E4988" si="312">IF(C4925=0,"",(D4925/C4925-1))</f>
        <v/>
      </c>
      <c r="F4925" s="2"/>
      <c r="G4925" s="2"/>
      <c r="H4925" s="3" t="str">
        <f t="shared" ref="H4925:H4988" si="313">IF(F4925=0,"",(G4925/F4925-1))</f>
        <v/>
      </c>
      <c r="I4925" s="2"/>
      <c r="J4925" s="3" t="str">
        <f t="shared" ref="J4925:J4988" si="314">IF(I4925=0,"",(G4925/I4925-1))</f>
        <v/>
      </c>
      <c r="K4925" s="2"/>
      <c r="L4925" s="2"/>
      <c r="M4925" s="3" t="str">
        <f t="shared" ref="M4925:M4988" si="315">IF(K4925=0,"",(L4925/K4925-1))</f>
        <v/>
      </c>
    </row>
    <row r="4926" spans="3:13" x14ac:dyDescent="0.2">
      <c r="C4926" s="2"/>
      <c r="D4926" s="2"/>
      <c r="E4926" s="3" t="str">
        <f t="shared" si="312"/>
        <v/>
      </c>
      <c r="F4926" s="2"/>
      <c r="G4926" s="2"/>
      <c r="H4926" s="3" t="str">
        <f t="shared" si="313"/>
        <v/>
      </c>
      <c r="I4926" s="2"/>
      <c r="J4926" s="3" t="str">
        <f t="shared" si="314"/>
        <v/>
      </c>
      <c r="K4926" s="2"/>
      <c r="L4926" s="2"/>
      <c r="M4926" s="3" t="str">
        <f t="shared" si="315"/>
        <v/>
      </c>
    </row>
    <row r="4927" spans="3:13" x14ac:dyDescent="0.2">
      <c r="C4927" s="2"/>
      <c r="D4927" s="2"/>
      <c r="E4927" s="3" t="str">
        <f t="shared" si="312"/>
        <v/>
      </c>
      <c r="F4927" s="2"/>
      <c r="G4927" s="2"/>
      <c r="H4927" s="3" t="str">
        <f t="shared" si="313"/>
        <v/>
      </c>
      <c r="I4927" s="2"/>
      <c r="J4927" s="3" t="str">
        <f t="shared" si="314"/>
        <v/>
      </c>
      <c r="K4927" s="2"/>
      <c r="L4927" s="2"/>
      <c r="M4927" s="3" t="str">
        <f t="shared" si="315"/>
        <v/>
      </c>
    </row>
    <row r="4928" spans="3:13" x14ac:dyDescent="0.2">
      <c r="C4928" s="2"/>
      <c r="D4928" s="2"/>
      <c r="E4928" s="3" t="str">
        <f t="shared" si="312"/>
        <v/>
      </c>
      <c r="F4928" s="2"/>
      <c r="G4928" s="2"/>
      <c r="H4928" s="3" t="str">
        <f t="shared" si="313"/>
        <v/>
      </c>
      <c r="I4928" s="2"/>
      <c r="J4928" s="3" t="str">
        <f t="shared" si="314"/>
        <v/>
      </c>
      <c r="K4928" s="2"/>
      <c r="L4928" s="2"/>
      <c r="M4928" s="3" t="str">
        <f t="shared" si="315"/>
        <v/>
      </c>
    </row>
    <row r="4929" spans="3:13" x14ac:dyDescent="0.2">
      <c r="C4929" s="2"/>
      <c r="D4929" s="2"/>
      <c r="E4929" s="3" t="str">
        <f t="shared" si="312"/>
        <v/>
      </c>
      <c r="F4929" s="2"/>
      <c r="G4929" s="2"/>
      <c r="H4929" s="3" t="str">
        <f t="shared" si="313"/>
        <v/>
      </c>
      <c r="I4929" s="2"/>
      <c r="J4929" s="3" t="str">
        <f t="shared" si="314"/>
        <v/>
      </c>
      <c r="K4929" s="2"/>
      <c r="L4929" s="2"/>
      <c r="M4929" s="3" t="str">
        <f t="shared" si="315"/>
        <v/>
      </c>
    </row>
    <row r="4930" spans="3:13" x14ac:dyDescent="0.2">
      <c r="C4930" s="2"/>
      <c r="D4930" s="2"/>
      <c r="E4930" s="3" t="str">
        <f t="shared" si="312"/>
        <v/>
      </c>
      <c r="F4930" s="2"/>
      <c r="G4930" s="2"/>
      <c r="H4930" s="3" t="str">
        <f t="shared" si="313"/>
        <v/>
      </c>
      <c r="I4930" s="2"/>
      <c r="J4930" s="3" t="str">
        <f t="shared" si="314"/>
        <v/>
      </c>
      <c r="K4930" s="2"/>
      <c r="L4930" s="2"/>
      <c r="M4930" s="3" t="str">
        <f t="shared" si="315"/>
        <v/>
      </c>
    </row>
    <row r="4931" spans="3:13" x14ac:dyDescent="0.2">
      <c r="C4931" s="2"/>
      <c r="D4931" s="2"/>
      <c r="E4931" s="3" t="str">
        <f t="shared" si="312"/>
        <v/>
      </c>
      <c r="F4931" s="2"/>
      <c r="G4931" s="2"/>
      <c r="H4931" s="3" t="str">
        <f t="shared" si="313"/>
        <v/>
      </c>
      <c r="I4931" s="2"/>
      <c r="J4931" s="3" t="str">
        <f t="shared" si="314"/>
        <v/>
      </c>
      <c r="K4931" s="2"/>
      <c r="L4931" s="2"/>
      <c r="M4931" s="3" t="str">
        <f t="shared" si="315"/>
        <v/>
      </c>
    </row>
    <row r="4932" spans="3:13" x14ac:dyDescent="0.2">
      <c r="C4932" s="2"/>
      <c r="D4932" s="2"/>
      <c r="E4932" s="3" t="str">
        <f t="shared" si="312"/>
        <v/>
      </c>
      <c r="F4932" s="2"/>
      <c r="G4932" s="2"/>
      <c r="H4932" s="3" t="str">
        <f t="shared" si="313"/>
        <v/>
      </c>
      <c r="I4932" s="2"/>
      <c r="J4932" s="3" t="str">
        <f t="shared" si="314"/>
        <v/>
      </c>
      <c r="K4932" s="2"/>
      <c r="L4932" s="2"/>
      <c r="M4932" s="3" t="str">
        <f t="shared" si="315"/>
        <v/>
      </c>
    </row>
    <row r="4933" spans="3:13" x14ac:dyDescent="0.2">
      <c r="C4933" s="2"/>
      <c r="D4933" s="2"/>
      <c r="E4933" s="3" t="str">
        <f t="shared" si="312"/>
        <v/>
      </c>
      <c r="F4933" s="2"/>
      <c r="G4933" s="2"/>
      <c r="H4933" s="3" t="str">
        <f t="shared" si="313"/>
        <v/>
      </c>
      <c r="I4933" s="2"/>
      <c r="J4933" s="3" t="str">
        <f t="shared" si="314"/>
        <v/>
      </c>
      <c r="K4933" s="2"/>
      <c r="L4933" s="2"/>
      <c r="M4933" s="3" t="str">
        <f t="shared" si="315"/>
        <v/>
      </c>
    </row>
    <row r="4934" spans="3:13" x14ac:dyDescent="0.2">
      <c r="C4934" s="2"/>
      <c r="D4934" s="2"/>
      <c r="E4934" s="3" t="str">
        <f t="shared" si="312"/>
        <v/>
      </c>
      <c r="F4934" s="2"/>
      <c r="G4934" s="2"/>
      <c r="H4934" s="3" t="str">
        <f t="shared" si="313"/>
        <v/>
      </c>
      <c r="I4934" s="2"/>
      <c r="J4934" s="3" t="str">
        <f t="shared" si="314"/>
        <v/>
      </c>
      <c r="K4934" s="2"/>
      <c r="L4934" s="2"/>
      <c r="M4934" s="3" t="str">
        <f t="shared" si="315"/>
        <v/>
      </c>
    </row>
    <row r="4935" spans="3:13" x14ac:dyDescent="0.2">
      <c r="C4935" s="2"/>
      <c r="D4935" s="2"/>
      <c r="E4935" s="3" t="str">
        <f t="shared" si="312"/>
        <v/>
      </c>
      <c r="F4935" s="2"/>
      <c r="G4935" s="2"/>
      <c r="H4935" s="3" t="str">
        <f t="shared" si="313"/>
        <v/>
      </c>
      <c r="I4935" s="2"/>
      <c r="J4935" s="3" t="str">
        <f t="shared" si="314"/>
        <v/>
      </c>
      <c r="K4935" s="2"/>
      <c r="L4935" s="2"/>
      <c r="M4935" s="3" t="str">
        <f t="shared" si="315"/>
        <v/>
      </c>
    </row>
    <row r="4936" spans="3:13" x14ac:dyDescent="0.2">
      <c r="C4936" s="2"/>
      <c r="D4936" s="2"/>
      <c r="E4936" s="3" t="str">
        <f t="shared" si="312"/>
        <v/>
      </c>
      <c r="F4936" s="2"/>
      <c r="G4936" s="2"/>
      <c r="H4936" s="3" t="str">
        <f t="shared" si="313"/>
        <v/>
      </c>
      <c r="I4936" s="2"/>
      <c r="J4936" s="3" t="str">
        <f t="shared" si="314"/>
        <v/>
      </c>
      <c r="K4936" s="2"/>
      <c r="L4936" s="2"/>
      <c r="M4936" s="3" t="str">
        <f t="shared" si="315"/>
        <v/>
      </c>
    </row>
    <row r="4937" spans="3:13" x14ac:dyDescent="0.2">
      <c r="C4937" s="2"/>
      <c r="D4937" s="2"/>
      <c r="E4937" s="3" t="str">
        <f t="shared" si="312"/>
        <v/>
      </c>
      <c r="F4937" s="2"/>
      <c r="G4937" s="2"/>
      <c r="H4937" s="3" t="str">
        <f t="shared" si="313"/>
        <v/>
      </c>
      <c r="I4937" s="2"/>
      <c r="J4937" s="3" t="str">
        <f t="shared" si="314"/>
        <v/>
      </c>
      <c r="K4937" s="2"/>
      <c r="L4937" s="2"/>
      <c r="M4937" s="3" t="str">
        <f t="shared" si="315"/>
        <v/>
      </c>
    </row>
    <row r="4938" spans="3:13" x14ac:dyDescent="0.2">
      <c r="C4938" s="2"/>
      <c r="D4938" s="2"/>
      <c r="E4938" s="3" t="str">
        <f t="shared" si="312"/>
        <v/>
      </c>
      <c r="F4938" s="2"/>
      <c r="G4938" s="2"/>
      <c r="H4938" s="3" t="str">
        <f t="shared" si="313"/>
        <v/>
      </c>
      <c r="I4938" s="2"/>
      <c r="J4938" s="3" t="str">
        <f t="shared" si="314"/>
        <v/>
      </c>
      <c r="K4938" s="2"/>
      <c r="L4938" s="2"/>
      <c r="M4938" s="3" t="str">
        <f t="shared" si="315"/>
        <v/>
      </c>
    </row>
    <row r="4939" spans="3:13" x14ac:dyDescent="0.2">
      <c r="C4939" s="2"/>
      <c r="D4939" s="2"/>
      <c r="E4939" s="3" t="str">
        <f t="shared" si="312"/>
        <v/>
      </c>
      <c r="F4939" s="2"/>
      <c r="G4939" s="2"/>
      <c r="H4939" s="3" t="str">
        <f t="shared" si="313"/>
        <v/>
      </c>
      <c r="I4939" s="2"/>
      <c r="J4939" s="3" t="str">
        <f t="shared" si="314"/>
        <v/>
      </c>
      <c r="K4939" s="2"/>
      <c r="L4939" s="2"/>
      <c r="M4939" s="3" t="str">
        <f t="shared" si="315"/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 t="str">
        <f t="shared" si="312"/>
        <v/>
      </c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13" x14ac:dyDescent="0.2">
      <c r="C4977" s="2"/>
      <c r="D4977" s="2"/>
      <c r="E4977" s="3" t="str">
        <f t="shared" si="312"/>
        <v/>
      </c>
      <c r="F4977" s="2"/>
      <c r="G4977" s="2"/>
      <c r="H4977" s="3" t="str">
        <f t="shared" si="313"/>
        <v/>
      </c>
      <c r="I4977" s="2"/>
      <c r="J4977" s="3" t="str">
        <f t="shared" si="314"/>
        <v/>
      </c>
      <c r="K4977" s="2"/>
      <c r="L4977" s="2"/>
      <c r="M4977" s="3" t="str">
        <f t="shared" si="315"/>
        <v/>
      </c>
    </row>
    <row r="4978" spans="3:13" x14ac:dyDescent="0.2">
      <c r="C4978" s="2"/>
      <c r="D4978" s="2"/>
      <c r="E4978" s="3" t="str">
        <f t="shared" si="312"/>
        <v/>
      </c>
      <c r="F4978" s="2"/>
      <c r="G4978" s="2"/>
      <c r="H4978" s="3" t="str">
        <f t="shared" si="313"/>
        <v/>
      </c>
      <c r="I4978" s="2"/>
      <c r="J4978" s="3" t="str">
        <f t="shared" si="314"/>
        <v/>
      </c>
      <c r="K4978" s="2"/>
      <c r="L4978" s="2"/>
      <c r="M4978" s="3" t="str">
        <f t="shared" si="315"/>
        <v/>
      </c>
    </row>
    <row r="4979" spans="3:13" x14ac:dyDescent="0.2">
      <c r="C4979" s="2"/>
      <c r="D4979" s="2"/>
      <c r="E4979" s="3" t="str">
        <f t="shared" si="312"/>
        <v/>
      </c>
      <c r="F4979" s="2"/>
      <c r="G4979" s="2"/>
      <c r="H4979" s="3" t="str">
        <f t="shared" si="313"/>
        <v/>
      </c>
      <c r="I4979" s="2"/>
      <c r="J4979" s="3" t="str">
        <f t="shared" si="314"/>
        <v/>
      </c>
      <c r="K4979" s="2"/>
      <c r="L4979" s="2"/>
      <c r="M4979" s="3" t="str">
        <f t="shared" si="315"/>
        <v/>
      </c>
    </row>
    <row r="4980" spans="3:13" x14ac:dyDescent="0.2">
      <c r="C4980" s="2"/>
      <c r="D4980" s="2"/>
      <c r="E4980" s="3" t="str">
        <f t="shared" si="312"/>
        <v/>
      </c>
      <c r="F4980" s="2"/>
      <c r="G4980" s="2"/>
      <c r="H4980" s="3" t="str">
        <f t="shared" si="313"/>
        <v/>
      </c>
      <c r="I4980" s="2"/>
      <c r="J4980" s="3" t="str">
        <f t="shared" si="314"/>
        <v/>
      </c>
      <c r="K4980" s="2"/>
      <c r="L4980" s="2"/>
      <c r="M4980" s="3" t="str">
        <f t="shared" si="315"/>
        <v/>
      </c>
    </row>
    <row r="4981" spans="3:13" x14ac:dyDescent="0.2">
      <c r="C4981" s="2"/>
      <c r="D4981" s="2"/>
      <c r="E4981" s="3" t="str">
        <f t="shared" si="312"/>
        <v/>
      </c>
      <c r="F4981" s="2"/>
      <c r="G4981" s="2"/>
      <c r="H4981" s="3" t="str">
        <f t="shared" si="313"/>
        <v/>
      </c>
      <c r="I4981" s="2"/>
      <c r="J4981" s="3" t="str">
        <f t="shared" si="314"/>
        <v/>
      </c>
      <c r="K4981" s="2"/>
      <c r="L4981" s="2"/>
      <c r="M4981" s="3" t="str">
        <f t="shared" si="315"/>
        <v/>
      </c>
    </row>
    <row r="4982" spans="3:13" x14ac:dyDescent="0.2">
      <c r="C4982" s="2"/>
      <c r="D4982" s="2"/>
      <c r="E4982" s="3" t="str">
        <f t="shared" si="312"/>
        <v/>
      </c>
      <c r="F4982" s="2"/>
      <c r="G4982" s="2"/>
      <c r="H4982" s="3" t="str">
        <f t="shared" si="313"/>
        <v/>
      </c>
      <c r="I4982" s="2"/>
      <c r="J4982" s="3" t="str">
        <f t="shared" si="314"/>
        <v/>
      </c>
      <c r="K4982" s="2"/>
      <c r="L4982" s="2"/>
      <c r="M4982" s="3" t="str">
        <f t="shared" si="315"/>
        <v/>
      </c>
    </row>
    <row r="4983" spans="3:13" x14ac:dyDescent="0.2">
      <c r="C4983" s="2"/>
      <c r="D4983" s="2"/>
      <c r="E4983" s="3" t="str">
        <f t="shared" si="312"/>
        <v/>
      </c>
      <c r="F4983" s="2"/>
      <c r="G4983" s="2"/>
      <c r="H4983" s="3" t="str">
        <f t="shared" si="313"/>
        <v/>
      </c>
      <c r="I4983" s="2"/>
      <c r="J4983" s="3" t="str">
        <f t="shared" si="314"/>
        <v/>
      </c>
      <c r="K4983" s="2"/>
      <c r="L4983" s="2"/>
      <c r="M4983" s="3" t="str">
        <f t="shared" si="315"/>
        <v/>
      </c>
    </row>
    <row r="4984" spans="3:13" x14ac:dyDescent="0.2">
      <c r="C4984" s="2"/>
      <c r="D4984" s="2"/>
      <c r="E4984" s="3" t="str">
        <f t="shared" si="312"/>
        <v/>
      </c>
      <c r="F4984" s="2"/>
      <c r="G4984" s="2"/>
      <c r="H4984" s="3" t="str">
        <f t="shared" si="313"/>
        <v/>
      </c>
      <c r="I4984" s="2"/>
      <c r="J4984" s="3" t="str">
        <f t="shared" si="314"/>
        <v/>
      </c>
      <c r="K4984" s="2"/>
      <c r="L4984" s="2"/>
      <c r="M4984" s="3" t="str">
        <f t="shared" si="315"/>
        <v/>
      </c>
    </row>
    <row r="4985" spans="3:13" x14ac:dyDescent="0.2">
      <c r="C4985" s="2"/>
      <c r="D4985" s="2"/>
      <c r="E4985" s="3" t="str">
        <f t="shared" si="312"/>
        <v/>
      </c>
      <c r="F4985" s="2"/>
      <c r="G4985" s="2"/>
      <c r="H4985" s="3" t="str">
        <f t="shared" si="313"/>
        <v/>
      </c>
      <c r="I4985" s="2"/>
      <c r="J4985" s="3" t="str">
        <f t="shared" si="314"/>
        <v/>
      </c>
      <c r="K4985" s="2"/>
      <c r="L4985" s="2"/>
      <c r="M4985" s="3" t="str">
        <f t="shared" si="315"/>
        <v/>
      </c>
    </row>
    <row r="4986" spans="3:13" x14ac:dyDescent="0.2">
      <c r="C4986" s="2"/>
      <c r="D4986" s="2"/>
      <c r="E4986" s="3" t="str">
        <f t="shared" si="312"/>
        <v/>
      </c>
      <c r="F4986" s="2"/>
      <c r="G4986" s="2"/>
      <c r="H4986" s="3" t="str">
        <f t="shared" si="313"/>
        <v/>
      </c>
      <c r="I4986" s="2"/>
      <c r="J4986" s="3" t="str">
        <f t="shared" si="314"/>
        <v/>
      </c>
      <c r="K4986" s="2"/>
      <c r="L4986" s="2"/>
      <c r="M4986" s="3" t="str">
        <f t="shared" si="315"/>
        <v/>
      </c>
    </row>
    <row r="4987" spans="3:13" x14ac:dyDescent="0.2">
      <c r="C4987" s="2"/>
      <c r="D4987" s="2"/>
      <c r="E4987" s="3" t="str">
        <f t="shared" si="312"/>
        <v/>
      </c>
      <c r="F4987" s="2"/>
      <c r="G4987" s="2"/>
      <c r="H4987" s="3" t="str">
        <f t="shared" si="313"/>
        <v/>
      </c>
      <c r="I4987" s="2"/>
      <c r="J4987" s="3" t="str">
        <f t="shared" si="314"/>
        <v/>
      </c>
      <c r="K4987" s="2"/>
      <c r="L4987" s="2"/>
      <c r="M4987" s="3" t="str">
        <f t="shared" si="315"/>
        <v/>
      </c>
    </row>
    <row r="4988" spans="3:13" x14ac:dyDescent="0.2">
      <c r="C4988" s="2"/>
      <c r="D4988" s="2"/>
      <c r="E4988" s="3" t="str">
        <f t="shared" si="312"/>
        <v/>
      </c>
      <c r="F4988" s="2"/>
      <c r="G4988" s="2"/>
      <c r="H4988" s="3" t="str">
        <f t="shared" si="313"/>
        <v/>
      </c>
      <c r="I4988" s="2"/>
      <c r="J4988" s="3" t="str">
        <f t="shared" si="314"/>
        <v/>
      </c>
      <c r="K4988" s="2"/>
      <c r="L4988" s="2"/>
      <c r="M4988" s="3" t="str">
        <f t="shared" si="315"/>
        <v/>
      </c>
    </row>
    <row r="4989" spans="3:13" x14ac:dyDescent="0.2">
      <c r="C4989" s="2"/>
      <c r="D4989" s="2"/>
      <c r="E4989" s="3" t="str">
        <f t="shared" ref="E4989:E5029" si="316">IF(C4989=0,"",(D4989/C4989-1))</f>
        <v/>
      </c>
      <c r="F4989" s="2"/>
      <c r="G4989" s="2"/>
      <c r="H4989" s="3" t="str">
        <f t="shared" ref="H4989:H5030" si="317">IF(F4989=0,"",(G4989/F4989-1))</f>
        <v/>
      </c>
      <c r="I4989" s="2"/>
      <c r="J4989" s="3" t="str">
        <f t="shared" ref="J4989:J5030" si="318">IF(I4989=0,"",(G4989/I4989-1))</f>
        <v/>
      </c>
      <c r="K4989" s="2"/>
      <c r="L4989" s="2"/>
      <c r="M4989" s="3" t="str">
        <f t="shared" ref="M4989:M5030" si="319">IF(K4989=0,"",(L4989/K4989-1))</f>
        <v/>
      </c>
    </row>
    <row r="4990" spans="3:13" x14ac:dyDescent="0.2">
      <c r="C4990" s="2"/>
      <c r="D4990" s="2"/>
      <c r="E4990" s="3" t="str">
        <f t="shared" si="316"/>
        <v/>
      </c>
      <c r="F4990" s="2"/>
      <c r="G4990" s="2"/>
      <c r="H4990" s="3" t="str">
        <f t="shared" si="317"/>
        <v/>
      </c>
      <c r="I4990" s="2"/>
      <c r="J4990" s="3" t="str">
        <f t="shared" si="318"/>
        <v/>
      </c>
      <c r="K4990" s="2"/>
      <c r="L4990" s="2"/>
      <c r="M4990" s="3" t="str">
        <f t="shared" si="319"/>
        <v/>
      </c>
    </row>
    <row r="4991" spans="3:13" x14ac:dyDescent="0.2">
      <c r="C4991" s="2"/>
      <c r="D4991" s="2"/>
      <c r="E4991" s="3" t="str">
        <f t="shared" si="316"/>
        <v/>
      </c>
      <c r="F4991" s="2"/>
      <c r="G4991" s="2"/>
      <c r="H4991" s="3" t="str">
        <f t="shared" si="317"/>
        <v/>
      </c>
      <c r="I4991" s="2"/>
      <c r="J4991" s="3" t="str">
        <f t="shared" si="318"/>
        <v/>
      </c>
      <c r="K4991" s="2"/>
      <c r="L4991" s="2"/>
      <c r="M4991" s="3" t="str">
        <f t="shared" si="319"/>
        <v/>
      </c>
    </row>
    <row r="4992" spans="3:13" x14ac:dyDescent="0.2">
      <c r="C4992" s="2"/>
      <c r="D4992" s="2"/>
      <c r="E4992" s="3" t="str">
        <f t="shared" si="316"/>
        <v/>
      </c>
      <c r="F4992" s="2"/>
      <c r="G4992" s="2"/>
      <c r="H4992" s="3" t="str">
        <f t="shared" si="317"/>
        <v/>
      </c>
      <c r="I4992" s="2"/>
      <c r="J4992" s="3" t="str">
        <f t="shared" si="318"/>
        <v/>
      </c>
      <c r="K4992" s="2"/>
      <c r="L4992" s="2"/>
      <c r="M4992" s="3" t="str">
        <f t="shared" si="319"/>
        <v/>
      </c>
    </row>
    <row r="4993" spans="3:13" x14ac:dyDescent="0.2">
      <c r="C4993" s="2"/>
      <c r="D4993" s="2"/>
      <c r="E4993" s="3" t="str">
        <f t="shared" si="316"/>
        <v/>
      </c>
      <c r="F4993" s="2"/>
      <c r="G4993" s="2"/>
      <c r="H4993" s="3" t="str">
        <f t="shared" si="317"/>
        <v/>
      </c>
      <c r="I4993" s="2"/>
      <c r="J4993" s="3" t="str">
        <f t="shared" si="318"/>
        <v/>
      </c>
      <c r="K4993" s="2"/>
      <c r="L4993" s="2"/>
      <c r="M4993" s="3" t="str">
        <f t="shared" si="319"/>
        <v/>
      </c>
    </row>
    <row r="4994" spans="3:13" x14ac:dyDescent="0.2">
      <c r="C4994" s="2"/>
      <c r="D4994" s="2"/>
      <c r="E4994" s="3" t="str">
        <f t="shared" si="316"/>
        <v/>
      </c>
      <c r="F4994" s="2"/>
      <c r="G4994" s="2"/>
      <c r="H4994" s="3" t="str">
        <f t="shared" si="317"/>
        <v/>
      </c>
      <c r="I4994" s="2"/>
      <c r="J4994" s="3" t="str">
        <f t="shared" si="318"/>
        <v/>
      </c>
      <c r="K4994" s="2"/>
      <c r="L4994" s="2"/>
      <c r="M4994" s="3" t="str">
        <f t="shared" si="319"/>
        <v/>
      </c>
    </row>
    <row r="4995" spans="3:13" x14ac:dyDescent="0.2">
      <c r="C4995" s="2"/>
      <c r="D4995" s="2"/>
      <c r="E4995" s="3" t="str">
        <f t="shared" si="316"/>
        <v/>
      </c>
      <c r="F4995" s="2"/>
      <c r="G4995" s="2"/>
      <c r="H4995" s="3" t="str">
        <f t="shared" si="317"/>
        <v/>
      </c>
      <c r="I4995" s="2"/>
      <c r="J4995" s="3" t="str">
        <f t="shared" si="318"/>
        <v/>
      </c>
      <c r="K4995" s="2"/>
      <c r="L4995" s="2"/>
      <c r="M4995" s="3" t="str">
        <f t="shared" si="319"/>
        <v/>
      </c>
    </row>
    <row r="4996" spans="3:13" x14ac:dyDescent="0.2">
      <c r="C4996" s="2"/>
      <c r="D4996" s="2"/>
      <c r="E4996" s="3" t="str">
        <f t="shared" si="316"/>
        <v/>
      </c>
      <c r="F4996" s="2"/>
      <c r="G4996" s="2"/>
      <c r="H4996" s="3" t="str">
        <f t="shared" si="317"/>
        <v/>
      </c>
      <c r="I4996" s="2"/>
      <c r="J4996" s="3" t="str">
        <f t="shared" si="318"/>
        <v/>
      </c>
      <c r="K4996" s="2"/>
      <c r="L4996" s="2"/>
      <c r="M4996" s="3" t="str">
        <f t="shared" si="319"/>
        <v/>
      </c>
    </row>
    <row r="4997" spans="3:13" x14ac:dyDescent="0.2">
      <c r="C4997" s="2"/>
      <c r="D4997" s="2"/>
      <c r="E4997" s="3" t="str">
        <f t="shared" si="316"/>
        <v/>
      </c>
      <c r="F4997" s="2"/>
      <c r="G4997" s="2"/>
      <c r="H4997" s="3" t="str">
        <f t="shared" si="317"/>
        <v/>
      </c>
      <c r="I4997" s="2"/>
      <c r="J4997" s="3" t="str">
        <f t="shared" si="318"/>
        <v/>
      </c>
      <c r="K4997" s="2"/>
      <c r="L4997" s="2"/>
      <c r="M4997" s="3" t="str">
        <f t="shared" si="319"/>
        <v/>
      </c>
    </row>
    <row r="4998" spans="3:13" x14ac:dyDescent="0.2">
      <c r="C4998" s="2"/>
      <c r="D4998" s="2"/>
      <c r="E4998" s="3" t="str">
        <f t="shared" si="316"/>
        <v/>
      </c>
      <c r="F4998" s="2"/>
      <c r="G4998" s="2"/>
      <c r="H4998" s="3" t="str">
        <f t="shared" si="317"/>
        <v/>
      </c>
      <c r="I4998" s="2"/>
      <c r="J4998" s="3" t="str">
        <f t="shared" si="318"/>
        <v/>
      </c>
      <c r="K4998" s="2"/>
      <c r="L4998" s="2"/>
      <c r="M4998" s="3" t="str">
        <f t="shared" si="319"/>
        <v/>
      </c>
    </row>
    <row r="4999" spans="3:13" x14ac:dyDescent="0.2">
      <c r="C4999" s="2"/>
      <c r="D4999" s="2"/>
      <c r="E4999" s="3" t="str">
        <f t="shared" si="316"/>
        <v/>
      </c>
      <c r="F4999" s="2"/>
      <c r="G4999" s="2"/>
      <c r="H4999" s="3" t="str">
        <f t="shared" si="317"/>
        <v/>
      </c>
      <c r="I4999" s="2"/>
      <c r="J4999" s="3" t="str">
        <f t="shared" si="318"/>
        <v/>
      </c>
      <c r="K4999" s="2"/>
      <c r="L4999" s="2"/>
      <c r="M4999" s="3" t="str">
        <f t="shared" si="319"/>
        <v/>
      </c>
    </row>
    <row r="5000" spans="3:13" x14ac:dyDescent="0.2">
      <c r="C5000" s="2"/>
      <c r="D5000" s="2"/>
      <c r="E5000" s="3" t="str">
        <f t="shared" si="316"/>
        <v/>
      </c>
      <c r="F5000" s="2"/>
      <c r="G5000" s="2"/>
      <c r="H5000" s="3" t="str">
        <f t="shared" si="317"/>
        <v/>
      </c>
      <c r="I5000" s="2"/>
      <c r="J5000" s="3" t="str">
        <f t="shared" si="318"/>
        <v/>
      </c>
      <c r="K5000" s="2"/>
      <c r="L5000" s="2"/>
      <c r="M5000" s="3" t="str">
        <f t="shared" si="319"/>
        <v/>
      </c>
    </row>
    <row r="5001" spans="3:13" x14ac:dyDescent="0.2">
      <c r="C5001" s="2"/>
      <c r="D5001" s="2"/>
      <c r="E5001" s="3" t="str">
        <f t="shared" si="316"/>
        <v/>
      </c>
      <c r="F5001" s="2"/>
      <c r="G5001" s="2"/>
      <c r="H5001" s="3" t="str">
        <f t="shared" si="317"/>
        <v/>
      </c>
      <c r="I5001" s="2"/>
      <c r="J5001" s="3" t="str">
        <f t="shared" si="318"/>
        <v/>
      </c>
      <c r="K5001" s="2"/>
      <c r="L5001" s="2"/>
      <c r="M5001" s="3" t="str">
        <f t="shared" si="319"/>
        <v/>
      </c>
    </row>
    <row r="5002" spans="3:13" x14ac:dyDescent="0.2">
      <c r="C5002" s="2"/>
      <c r="D5002" s="2"/>
      <c r="E5002" s="3" t="str">
        <f t="shared" si="316"/>
        <v/>
      </c>
      <c r="F5002" s="2"/>
      <c r="G5002" s="2"/>
      <c r="H5002" s="3" t="str">
        <f t="shared" si="317"/>
        <v/>
      </c>
      <c r="I5002" s="2"/>
      <c r="J5002" s="3" t="str">
        <f t="shared" si="318"/>
        <v/>
      </c>
      <c r="K5002" s="2"/>
      <c r="L5002" s="2"/>
      <c r="M5002" s="3" t="str">
        <f t="shared" si="319"/>
        <v/>
      </c>
    </row>
    <row r="5003" spans="3:13" x14ac:dyDescent="0.2">
      <c r="C5003" s="2"/>
      <c r="D5003" s="2"/>
      <c r="E5003" s="3" t="str">
        <f t="shared" si="316"/>
        <v/>
      </c>
      <c r="F5003" s="2"/>
      <c r="G5003" s="2"/>
      <c r="H5003" s="3" t="str">
        <f t="shared" si="317"/>
        <v/>
      </c>
      <c r="I5003" s="2"/>
      <c r="J5003" s="3" t="str">
        <f t="shared" si="318"/>
        <v/>
      </c>
      <c r="K5003" s="2"/>
      <c r="L5003" s="2"/>
      <c r="M5003" s="3" t="str">
        <f t="shared" si="319"/>
        <v/>
      </c>
    </row>
    <row r="5004" spans="3:13" x14ac:dyDescent="0.2">
      <c r="C5004" s="2"/>
      <c r="D5004" s="2"/>
      <c r="E5004" s="3" t="str">
        <f t="shared" si="316"/>
        <v/>
      </c>
      <c r="F5004" s="2"/>
      <c r="G5004" s="2"/>
      <c r="H5004" s="3" t="str">
        <f t="shared" si="317"/>
        <v/>
      </c>
      <c r="I5004" s="2"/>
      <c r="J5004" s="3" t="str">
        <f t="shared" si="318"/>
        <v/>
      </c>
      <c r="K5004" s="2"/>
      <c r="L5004" s="2"/>
      <c r="M5004" s="3" t="str">
        <f t="shared" si="319"/>
        <v/>
      </c>
    </row>
    <row r="5005" spans="3:13" x14ac:dyDescent="0.2">
      <c r="C5005" s="2"/>
      <c r="D5005" s="2"/>
      <c r="E5005" s="3" t="str">
        <f t="shared" si="316"/>
        <v/>
      </c>
      <c r="F5005" s="2"/>
      <c r="G5005" s="2"/>
      <c r="H5005" s="3" t="str">
        <f t="shared" si="317"/>
        <v/>
      </c>
      <c r="I5005" s="2"/>
      <c r="J5005" s="3" t="str">
        <f t="shared" si="318"/>
        <v/>
      </c>
      <c r="K5005" s="2"/>
      <c r="L5005" s="2"/>
      <c r="M5005" s="3" t="str">
        <f t="shared" si="319"/>
        <v/>
      </c>
    </row>
    <row r="5006" spans="3:13" x14ac:dyDescent="0.2">
      <c r="C5006" s="2"/>
      <c r="D5006" s="2"/>
      <c r="E5006" s="3" t="str">
        <f t="shared" si="316"/>
        <v/>
      </c>
      <c r="F5006" s="2"/>
      <c r="G5006" s="2"/>
      <c r="H5006" s="3" t="str">
        <f t="shared" si="317"/>
        <v/>
      </c>
      <c r="I5006" s="2"/>
      <c r="J5006" s="3" t="str">
        <f t="shared" si="318"/>
        <v/>
      </c>
      <c r="K5006" s="2"/>
      <c r="L5006" s="2"/>
      <c r="M5006" s="3" t="str">
        <f t="shared" si="319"/>
        <v/>
      </c>
    </row>
    <row r="5007" spans="3:13" x14ac:dyDescent="0.2">
      <c r="C5007" s="2"/>
      <c r="D5007" s="2"/>
      <c r="E5007" s="3" t="str">
        <f t="shared" si="316"/>
        <v/>
      </c>
      <c r="F5007" s="2"/>
      <c r="G5007" s="2"/>
      <c r="H5007" s="3" t="str">
        <f t="shared" si="317"/>
        <v/>
      </c>
      <c r="I5007" s="2"/>
      <c r="J5007" s="3" t="str">
        <f t="shared" si="318"/>
        <v/>
      </c>
      <c r="K5007" s="2"/>
      <c r="L5007" s="2"/>
      <c r="M5007" s="3" t="str">
        <f t="shared" si="319"/>
        <v/>
      </c>
    </row>
    <row r="5008" spans="3:13" x14ac:dyDescent="0.2">
      <c r="C5008" s="2"/>
      <c r="D5008" s="2"/>
      <c r="E5008" s="3" t="str">
        <f t="shared" si="316"/>
        <v/>
      </c>
      <c r="F5008" s="2"/>
      <c r="G5008" s="2"/>
      <c r="H5008" s="3" t="str">
        <f t="shared" si="317"/>
        <v/>
      </c>
      <c r="I5008" s="2"/>
      <c r="J5008" s="3" t="str">
        <f t="shared" si="318"/>
        <v/>
      </c>
      <c r="K5008" s="2"/>
      <c r="L5008" s="2"/>
      <c r="M5008" s="3" t="str">
        <f t="shared" si="319"/>
        <v/>
      </c>
    </row>
    <row r="5009" spans="3:13" x14ac:dyDescent="0.2">
      <c r="C5009" s="2"/>
      <c r="D5009" s="2"/>
      <c r="E5009" s="3" t="str">
        <f t="shared" si="316"/>
        <v/>
      </c>
      <c r="F5009" s="2"/>
      <c r="G5009" s="2"/>
      <c r="H5009" s="3" t="str">
        <f t="shared" si="317"/>
        <v/>
      </c>
      <c r="I5009" s="2"/>
      <c r="J5009" s="3" t="str">
        <f t="shared" si="318"/>
        <v/>
      </c>
      <c r="K5009" s="2"/>
      <c r="L5009" s="2"/>
      <c r="M5009" s="3" t="str">
        <f t="shared" si="319"/>
        <v/>
      </c>
    </row>
    <row r="5010" spans="3:13" x14ac:dyDescent="0.2">
      <c r="C5010" s="2"/>
      <c r="D5010" s="2"/>
      <c r="E5010" s="3" t="str">
        <f t="shared" si="316"/>
        <v/>
      </c>
      <c r="F5010" s="2"/>
      <c r="G5010" s="2"/>
      <c r="H5010" s="3" t="str">
        <f t="shared" si="317"/>
        <v/>
      </c>
      <c r="I5010" s="2"/>
      <c r="J5010" s="3" t="str">
        <f t="shared" si="318"/>
        <v/>
      </c>
      <c r="K5010" s="2"/>
      <c r="L5010" s="2"/>
      <c r="M5010" s="3" t="str">
        <f t="shared" si="319"/>
        <v/>
      </c>
    </row>
    <row r="5011" spans="3:13" x14ac:dyDescent="0.2">
      <c r="C5011" s="2"/>
      <c r="D5011" s="2"/>
      <c r="E5011" s="3" t="str">
        <f t="shared" si="316"/>
        <v/>
      </c>
      <c r="F5011" s="2"/>
      <c r="G5011" s="2"/>
      <c r="H5011" s="3" t="str">
        <f t="shared" si="317"/>
        <v/>
      </c>
      <c r="I5011" s="2"/>
      <c r="J5011" s="3" t="str">
        <f t="shared" si="318"/>
        <v/>
      </c>
      <c r="K5011" s="2"/>
      <c r="L5011" s="2"/>
      <c r="M5011" s="3" t="str">
        <f t="shared" si="319"/>
        <v/>
      </c>
    </row>
    <row r="5012" spans="3:13" x14ac:dyDescent="0.2">
      <c r="C5012" s="2"/>
      <c r="D5012" s="2"/>
      <c r="E5012" s="3" t="str">
        <f t="shared" si="316"/>
        <v/>
      </c>
      <c r="F5012" s="2"/>
      <c r="G5012" s="2"/>
      <c r="H5012" s="3" t="str">
        <f t="shared" si="317"/>
        <v/>
      </c>
      <c r="I5012" s="2"/>
      <c r="J5012" s="3" t="str">
        <f t="shared" si="318"/>
        <v/>
      </c>
      <c r="K5012" s="2"/>
      <c r="L5012" s="2"/>
      <c r="M5012" s="3" t="str">
        <f t="shared" si="319"/>
        <v/>
      </c>
    </row>
    <row r="5013" spans="3:13" x14ac:dyDescent="0.2">
      <c r="C5013" s="2"/>
      <c r="D5013" s="2"/>
      <c r="E5013" s="3" t="str">
        <f t="shared" si="316"/>
        <v/>
      </c>
      <c r="F5013" s="2"/>
      <c r="G5013" s="2"/>
      <c r="H5013" s="3" t="str">
        <f t="shared" si="317"/>
        <v/>
      </c>
      <c r="I5013" s="2"/>
      <c r="J5013" s="3" t="str">
        <f t="shared" si="318"/>
        <v/>
      </c>
      <c r="K5013" s="2"/>
      <c r="L5013" s="2"/>
      <c r="M5013" s="3" t="str">
        <f t="shared" si="319"/>
        <v/>
      </c>
    </row>
    <row r="5014" spans="3:13" x14ac:dyDescent="0.2">
      <c r="C5014" s="2"/>
      <c r="D5014" s="2"/>
      <c r="E5014" s="3" t="str">
        <f t="shared" si="316"/>
        <v/>
      </c>
      <c r="F5014" s="2"/>
      <c r="G5014" s="2"/>
      <c r="H5014" s="3" t="str">
        <f t="shared" si="317"/>
        <v/>
      </c>
      <c r="I5014" s="2"/>
      <c r="J5014" s="3" t="str">
        <f t="shared" si="318"/>
        <v/>
      </c>
      <c r="K5014" s="2"/>
      <c r="L5014" s="2"/>
      <c r="M5014" s="3" t="str">
        <f t="shared" si="319"/>
        <v/>
      </c>
    </row>
    <row r="5015" spans="3:13" x14ac:dyDescent="0.2">
      <c r="C5015" s="2"/>
      <c r="D5015" s="2"/>
      <c r="E5015" s="3" t="str">
        <f t="shared" si="316"/>
        <v/>
      </c>
      <c r="F5015" s="2"/>
      <c r="G5015" s="2"/>
      <c r="H5015" s="3" t="str">
        <f t="shared" si="317"/>
        <v/>
      </c>
      <c r="I5015" s="2"/>
      <c r="J5015" s="3" t="str">
        <f t="shared" si="318"/>
        <v/>
      </c>
      <c r="K5015" s="2"/>
      <c r="L5015" s="2"/>
      <c r="M5015" s="3" t="str">
        <f t="shared" si="319"/>
        <v/>
      </c>
    </row>
    <row r="5016" spans="3:13" x14ac:dyDescent="0.2">
      <c r="C5016" s="2"/>
      <c r="D5016" s="2"/>
      <c r="E5016" s="3" t="str">
        <f t="shared" si="316"/>
        <v/>
      </c>
      <c r="F5016" s="2"/>
      <c r="G5016" s="2"/>
      <c r="H5016" s="3" t="str">
        <f t="shared" si="317"/>
        <v/>
      </c>
      <c r="I5016" s="2"/>
      <c r="J5016" s="3" t="str">
        <f t="shared" si="318"/>
        <v/>
      </c>
      <c r="K5016" s="2"/>
      <c r="L5016" s="2"/>
      <c r="M5016" s="3" t="str">
        <f t="shared" si="319"/>
        <v/>
      </c>
    </row>
    <row r="5017" spans="3:13" x14ac:dyDescent="0.2">
      <c r="C5017" s="2"/>
      <c r="D5017" s="2"/>
      <c r="E5017" s="3" t="str">
        <f t="shared" si="316"/>
        <v/>
      </c>
      <c r="F5017" s="2"/>
      <c r="G5017" s="2"/>
      <c r="H5017" s="3" t="str">
        <f t="shared" si="317"/>
        <v/>
      </c>
      <c r="I5017" s="2"/>
      <c r="J5017" s="3" t="str">
        <f t="shared" si="318"/>
        <v/>
      </c>
      <c r="K5017" s="2"/>
      <c r="L5017" s="2"/>
      <c r="M5017" s="3" t="str">
        <f t="shared" si="319"/>
        <v/>
      </c>
    </row>
    <row r="5018" spans="3:13" x14ac:dyDescent="0.2">
      <c r="C5018" s="2"/>
      <c r="D5018" s="2"/>
      <c r="E5018" s="3" t="str">
        <f t="shared" si="316"/>
        <v/>
      </c>
      <c r="F5018" s="2"/>
      <c r="G5018" s="2"/>
      <c r="H5018" s="3" t="str">
        <f t="shared" si="317"/>
        <v/>
      </c>
      <c r="I5018" s="2"/>
      <c r="J5018" s="3" t="str">
        <f t="shared" si="318"/>
        <v/>
      </c>
      <c r="K5018" s="2"/>
      <c r="L5018" s="2"/>
      <c r="M5018" s="3" t="str">
        <f t="shared" si="319"/>
        <v/>
      </c>
    </row>
    <row r="5019" spans="3:13" x14ac:dyDescent="0.2">
      <c r="C5019" s="2"/>
      <c r="D5019" s="2"/>
      <c r="E5019" s="3" t="str">
        <f t="shared" si="316"/>
        <v/>
      </c>
      <c r="F5019" s="2"/>
      <c r="G5019" s="2"/>
      <c r="H5019" s="3" t="str">
        <f t="shared" si="317"/>
        <v/>
      </c>
      <c r="I5019" s="2"/>
      <c r="J5019" s="3" t="str">
        <f t="shared" si="318"/>
        <v/>
      </c>
      <c r="K5019" s="2"/>
      <c r="L5019" s="2"/>
      <c r="M5019" s="3" t="str">
        <f t="shared" si="319"/>
        <v/>
      </c>
    </row>
    <row r="5020" spans="3:13" x14ac:dyDescent="0.2">
      <c r="C5020" s="2"/>
      <c r="D5020" s="2"/>
      <c r="E5020" s="3" t="str">
        <f t="shared" si="316"/>
        <v/>
      </c>
      <c r="F5020" s="2"/>
      <c r="G5020" s="2"/>
      <c r="H5020" s="3" t="str">
        <f t="shared" si="317"/>
        <v/>
      </c>
      <c r="I5020" s="2"/>
      <c r="J5020" s="3" t="str">
        <f t="shared" si="318"/>
        <v/>
      </c>
      <c r="K5020" s="2"/>
      <c r="L5020" s="2"/>
      <c r="M5020" s="3" t="str">
        <f t="shared" si="319"/>
        <v/>
      </c>
    </row>
    <row r="5021" spans="3:13" x14ac:dyDescent="0.2">
      <c r="C5021" s="2"/>
      <c r="D5021" s="2"/>
      <c r="E5021" s="3" t="str">
        <f t="shared" si="316"/>
        <v/>
      </c>
      <c r="F5021" s="2"/>
      <c r="G5021" s="2"/>
      <c r="H5021" s="3" t="str">
        <f t="shared" si="317"/>
        <v/>
      </c>
      <c r="I5021" s="2"/>
      <c r="J5021" s="3" t="str">
        <f t="shared" si="318"/>
        <v/>
      </c>
      <c r="K5021" s="2"/>
      <c r="L5021" s="2"/>
      <c r="M5021" s="3" t="str">
        <f t="shared" si="319"/>
        <v/>
      </c>
    </row>
    <row r="5022" spans="3:13" x14ac:dyDescent="0.2">
      <c r="C5022" s="2"/>
      <c r="D5022" s="2"/>
      <c r="E5022" s="3" t="str">
        <f t="shared" si="316"/>
        <v/>
      </c>
      <c r="F5022" s="2"/>
      <c r="G5022" s="2"/>
      <c r="H5022" s="3" t="str">
        <f t="shared" si="317"/>
        <v/>
      </c>
      <c r="I5022" s="2"/>
      <c r="J5022" s="3" t="str">
        <f t="shared" si="318"/>
        <v/>
      </c>
      <c r="K5022" s="2"/>
      <c r="L5022" s="2"/>
      <c r="M5022" s="3" t="str">
        <f t="shared" si="319"/>
        <v/>
      </c>
    </row>
    <row r="5023" spans="3:13" x14ac:dyDescent="0.2">
      <c r="C5023" s="2"/>
      <c r="D5023" s="2"/>
      <c r="E5023" s="3" t="str">
        <f t="shared" si="316"/>
        <v/>
      </c>
      <c r="F5023" s="2"/>
      <c r="G5023" s="2"/>
      <c r="H5023" s="3" t="str">
        <f t="shared" si="317"/>
        <v/>
      </c>
      <c r="I5023" s="2"/>
      <c r="J5023" s="3" t="str">
        <f t="shared" si="318"/>
        <v/>
      </c>
      <c r="K5023" s="2"/>
      <c r="L5023" s="2"/>
      <c r="M5023" s="3" t="str">
        <f t="shared" si="319"/>
        <v/>
      </c>
    </row>
    <row r="5024" spans="3:13" x14ac:dyDescent="0.2">
      <c r="C5024" s="2"/>
      <c r="D5024" s="2"/>
      <c r="E5024" s="3" t="str">
        <f t="shared" si="316"/>
        <v/>
      </c>
      <c r="F5024" s="2"/>
      <c r="G5024" s="2"/>
      <c r="H5024" s="3" t="str">
        <f t="shared" si="317"/>
        <v/>
      </c>
      <c r="I5024" s="2"/>
      <c r="J5024" s="3" t="str">
        <f t="shared" si="318"/>
        <v/>
      </c>
      <c r="K5024" s="2"/>
      <c r="L5024" s="2"/>
      <c r="M5024" s="3" t="str">
        <f t="shared" si="319"/>
        <v/>
      </c>
    </row>
    <row r="5025" spans="3:13" x14ac:dyDescent="0.2">
      <c r="C5025" s="2"/>
      <c r="D5025" s="2"/>
      <c r="E5025" s="3" t="str">
        <f t="shared" si="316"/>
        <v/>
      </c>
      <c r="F5025" s="2"/>
      <c r="G5025" s="2"/>
      <c r="H5025" s="3" t="str">
        <f t="shared" si="317"/>
        <v/>
      </c>
      <c r="I5025" s="2"/>
      <c r="J5025" s="3" t="str">
        <f t="shared" si="318"/>
        <v/>
      </c>
      <c r="K5025" s="2"/>
      <c r="L5025" s="2"/>
      <c r="M5025" s="3" t="str">
        <f t="shared" si="319"/>
        <v/>
      </c>
    </row>
    <row r="5026" spans="3:13" x14ac:dyDescent="0.2">
      <c r="C5026" s="2"/>
      <c r="D5026" s="2"/>
      <c r="E5026" s="3" t="str">
        <f t="shared" si="316"/>
        <v/>
      </c>
      <c r="F5026" s="2"/>
      <c r="G5026" s="2"/>
      <c r="H5026" s="3" t="str">
        <f t="shared" si="317"/>
        <v/>
      </c>
      <c r="I5026" s="2"/>
      <c r="J5026" s="3" t="str">
        <f t="shared" si="318"/>
        <v/>
      </c>
      <c r="K5026" s="2"/>
      <c r="L5026" s="2"/>
      <c r="M5026" s="3" t="str">
        <f t="shared" si="319"/>
        <v/>
      </c>
    </row>
    <row r="5027" spans="3:13" x14ac:dyDescent="0.2">
      <c r="C5027" s="2"/>
      <c r="D5027" s="2"/>
      <c r="E5027" s="3" t="str">
        <f t="shared" si="316"/>
        <v/>
      </c>
      <c r="F5027" s="2"/>
      <c r="G5027" s="2"/>
      <c r="H5027" s="3" t="str">
        <f t="shared" si="317"/>
        <v/>
      </c>
      <c r="I5027" s="2"/>
      <c r="J5027" s="3" t="str">
        <f t="shared" si="318"/>
        <v/>
      </c>
      <c r="K5027" s="2"/>
      <c r="L5027" s="2"/>
      <c r="M5027" s="3" t="str">
        <f t="shared" si="319"/>
        <v/>
      </c>
    </row>
    <row r="5028" spans="3:13" x14ac:dyDescent="0.2">
      <c r="C5028" s="2"/>
      <c r="D5028" s="2"/>
      <c r="E5028" s="3" t="str">
        <f t="shared" si="316"/>
        <v/>
      </c>
      <c r="F5028" s="2"/>
      <c r="G5028" s="2"/>
      <c r="H5028" s="3" t="str">
        <f t="shared" si="317"/>
        <v/>
      </c>
      <c r="I5028" s="2"/>
      <c r="J5028" s="3" t="str">
        <f t="shared" si="318"/>
        <v/>
      </c>
      <c r="K5028" s="2"/>
      <c r="L5028" s="2"/>
      <c r="M5028" s="3" t="str">
        <f t="shared" si="319"/>
        <v/>
      </c>
    </row>
    <row r="5029" spans="3:13" x14ac:dyDescent="0.2">
      <c r="C5029" s="2"/>
      <c r="D5029" s="2"/>
      <c r="E5029" s="3" t="str">
        <f t="shared" si="316"/>
        <v/>
      </c>
      <c r="F5029" s="2"/>
      <c r="G5029" s="2"/>
      <c r="H5029" s="3" t="str">
        <f t="shared" si="317"/>
        <v/>
      </c>
      <c r="I5029" s="2"/>
      <c r="J5029" s="3" t="str">
        <f t="shared" si="318"/>
        <v/>
      </c>
      <c r="K5029" s="2"/>
      <c r="L5029" s="2"/>
      <c r="M5029" s="3" t="str">
        <f t="shared" si="319"/>
        <v/>
      </c>
    </row>
    <row r="5030" spans="3:13" x14ac:dyDescent="0.2">
      <c r="C5030" s="2"/>
      <c r="D5030" s="2"/>
      <c r="E5030" s="3"/>
      <c r="F5030" s="2"/>
      <c r="G5030" s="2"/>
      <c r="H5030" s="3" t="str">
        <f t="shared" si="317"/>
        <v/>
      </c>
      <c r="I5030" s="2"/>
      <c r="J5030" s="3" t="str">
        <f t="shared" si="318"/>
        <v/>
      </c>
      <c r="K5030" s="2"/>
      <c r="L5030" s="2"/>
      <c r="M5030" s="3" t="str">
        <f t="shared" si="319"/>
        <v/>
      </c>
    </row>
    <row r="5031" spans="3:13" x14ac:dyDescent="0.2">
      <c r="C5031" s="2"/>
      <c r="D5031" s="2"/>
      <c r="F5031" s="2"/>
      <c r="G5031" s="2"/>
    </row>
    <row r="5032" spans="3:13" x14ac:dyDescent="0.2">
      <c r="C5032" s="2"/>
      <c r="D5032" s="2"/>
    </row>
    <row r="5033" spans="3:13" x14ac:dyDescent="0.2">
      <c r="C5033" s="2"/>
      <c r="D5033" s="2"/>
    </row>
    <row r="5034" spans="3:13" x14ac:dyDescent="0.2">
      <c r="C5034" s="2"/>
      <c r="D5034" s="2"/>
    </row>
    <row r="5035" spans="3:13" x14ac:dyDescent="0.2">
      <c r="C5035" s="2"/>
      <c r="D5035" s="2"/>
    </row>
    <row r="5036" spans="3:13" x14ac:dyDescent="0.2">
      <c r="C5036" s="2"/>
      <c r="D5036" s="2"/>
    </row>
    <row r="5037" spans="3:13" x14ac:dyDescent="0.2">
      <c r="C5037" s="2"/>
      <c r="D5037" s="2"/>
    </row>
    <row r="5038" spans="3:13" x14ac:dyDescent="0.2">
      <c r="C5038" s="2"/>
      <c r="D5038" s="2"/>
    </row>
    <row r="5039" spans="3:13" x14ac:dyDescent="0.2">
      <c r="C5039" s="2"/>
      <c r="D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2017-06-01T09:52:13Z</dcterms:created>
  <dcterms:modified xsi:type="dcterms:W3CDTF">2018-01-03T06:13:45Z</dcterms:modified>
</cp:coreProperties>
</file>