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m-fsvr01\share\KURUMSAL ILETISIM\GENEL\İHRACAT RAKAMLARI SİTE DOSYALARI\İhracat Rakamları ENG\2020\"/>
    </mc:Choice>
  </mc:AlternateContent>
  <bookViews>
    <workbookView xWindow="0" yWindow="0" windowWidth="19280" windowHeight="7280" tabRatio="900"/>
  </bookViews>
  <sheets>
    <sheet name="SEKTOR_USD" sheetId="1" r:id="rId1"/>
  </sheets>
  <calcPr calcId="162913"/>
</workbook>
</file>

<file path=xl/calcChain.xml><?xml version="1.0" encoding="utf-8"?>
<calcChain xmlns="http://schemas.openxmlformats.org/spreadsheetml/2006/main">
  <c r="M46" i="1" l="1"/>
  <c r="L46" i="1"/>
  <c r="I46" i="1"/>
  <c r="H46" i="1"/>
  <c r="E46" i="1"/>
  <c r="D46" i="1"/>
  <c r="M43" i="1"/>
  <c r="L43" i="1"/>
  <c r="I43" i="1"/>
  <c r="H43" i="1"/>
  <c r="E43" i="1"/>
  <c r="D43" i="1"/>
  <c r="K42" i="1"/>
  <c r="M42" i="1" s="1"/>
  <c r="J42" i="1"/>
  <c r="I42" i="1"/>
  <c r="G42" i="1"/>
  <c r="F42" i="1"/>
  <c r="H42" i="1" s="1"/>
  <c r="C42" i="1"/>
  <c r="E42" i="1" s="1"/>
  <c r="B42" i="1"/>
  <c r="M41" i="1"/>
  <c r="L41" i="1"/>
  <c r="I41" i="1"/>
  <c r="H41" i="1"/>
  <c r="E41" i="1"/>
  <c r="D41" i="1"/>
  <c r="M40" i="1"/>
  <c r="L40" i="1"/>
  <c r="I40" i="1"/>
  <c r="H40" i="1"/>
  <c r="E40" i="1"/>
  <c r="D40" i="1"/>
  <c r="M39" i="1"/>
  <c r="L39" i="1"/>
  <c r="I39" i="1"/>
  <c r="H39" i="1"/>
  <c r="E39" i="1"/>
  <c r="D39" i="1"/>
  <c r="M38" i="1"/>
  <c r="L38" i="1"/>
  <c r="I38" i="1"/>
  <c r="H38" i="1"/>
  <c r="E38" i="1"/>
  <c r="D38" i="1"/>
  <c r="M37" i="1"/>
  <c r="L37" i="1"/>
  <c r="I37" i="1"/>
  <c r="H37" i="1"/>
  <c r="E37" i="1"/>
  <c r="D37" i="1"/>
  <c r="M36" i="1"/>
  <c r="L36" i="1"/>
  <c r="I36" i="1"/>
  <c r="H36" i="1"/>
  <c r="E36" i="1"/>
  <c r="D36" i="1"/>
  <c r="M35" i="1"/>
  <c r="L35" i="1"/>
  <c r="I35" i="1"/>
  <c r="H35" i="1"/>
  <c r="E35" i="1"/>
  <c r="D35" i="1"/>
  <c r="M34" i="1"/>
  <c r="L34" i="1"/>
  <c r="I34" i="1"/>
  <c r="H34" i="1"/>
  <c r="E34" i="1"/>
  <c r="D34" i="1"/>
  <c r="M33" i="1"/>
  <c r="L33" i="1"/>
  <c r="I33" i="1"/>
  <c r="H33" i="1"/>
  <c r="E33" i="1"/>
  <c r="D33" i="1"/>
  <c r="M32" i="1"/>
  <c r="L32" i="1"/>
  <c r="I32" i="1"/>
  <c r="H32" i="1"/>
  <c r="E32" i="1"/>
  <c r="D32" i="1"/>
  <c r="M31" i="1"/>
  <c r="L31" i="1"/>
  <c r="I31" i="1"/>
  <c r="H31" i="1"/>
  <c r="E31" i="1"/>
  <c r="D31" i="1"/>
  <c r="M30" i="1"/>
  <c r="L30" i="1"/>
  <c r="I30" i="1"/>
  <c r="H30" i="1"/>
  <c r="E30" i="1"/>
  <c r="D30" i="1"/>
  <c r="K29" i="1"/>
  <c r="M29" i="1" s="1"/>
  <c r="J29" i="1"/>
  <c r="G29" i="1"/>
  <c r="I29" i="1" s="1"/>
  <c r="F29" i="1"/>
  <c r="C29" i="1"/>
  <c r="E29" i="1" s="1"/>
  <c r="B29" i="1"/>
  <c r="M28" i="1"/>
  <c r="L28" i="1"/>
  <c r="I28" i="1"/>
  <c r="H28" i="1"/>
  <c r="E28" i="1"/>
  <c r="D28" i="1"/>
  <c r="M27" i="1"/>
  <c r="K27" i="1"/>
  <c r="J27" i="1"/>
  <c r="L27" i="1" s="1"/>
  <c r="I27" i="1"/>
  <c r="H27" i="1"/>
  <c r="G27" i="1"/>
  <c r="F27" i="1"/>
  <c r="E27" i="1"/>
  <c r="D27" i="1"/>
  <c r="C27" i="1"/>
  <c r="B27" i="1"/>
  <c r="M26" i="1"/>
  <c r="L26" i="1"/>
  <c r="I26" i="1"/>
  <c r="H26" i="1"/>
  <c r="E26" i="1"/>
  <c r="D26" i="1"/>
  <c r="M25" i="1"/>
  <c r="L25" i="1"/>
  <c r="I25" i="1"/>
  <c r="H25" i="1"/>
  <c r="E25" i="1"/>
  <c r="D25" i="1"/>
  <c r="M24" i="1"/>
  <c r="L24" i="1"/>
  <c r="I24" i="1"/>
  <c r="H24" i="1"/>
  <c r="E24" i="1"/>
  <c r="D24" i="1"/>
  <c r="K23" i="1"/>
  <c r="M23" i="1" s="1"/>
  <c r="J23" i="1"/>
  <c r="G23" i="1"/>
  <c r="G22" i="1" s="1"/>
  <c r="F23" i="1"/>
  <c r="F22" i="1" s="1"/>
  <c r="C23" i="1"/>
  <c r="E23" i="1" s="1"/>
  <c r="B23" i="1"/>
  <c r="K22" i="1"/>
  <c r="M22" i="1" s="1"/>
  <c r="J22" i="1"/>
  <c r="C22" i="1"/>
  <c r="E22" i="1" s="1"/>
  <c r="B22" i="1"/>
  <c r="M21" i="1"/>
  <c r="L21" i="1"/>
  <c r="I21" i="1"/>
  <c r="H21" i="1"/>
  <c r="E21" i="1"/>
  <c r="D21" i="1"/>
  <c r="M20" i="1"/>
  <c r="L20" i="1"/>
  <c r="K20" i="1"/>
  <c r="J20" i="1"/>
  <c r="I20" i="1"/>
  <c r="H20" i="1"/>
  <c r="G20" i="1"/>
  <c r="F20" i="1"/>
  <c r="E20" i="1"/>
  <c r="D20" i="1"/>
  <c r="C20" i="1"/>
  <c r="B20" i="1"/>
  <c r="M19" i="1"/>
  <c r="L19" i="1"/>
  <c r="I19" i="1"/>
  <c r="H19" i="1"/>
  <c r="E19" i="1"/>
  <c r="D19" i="1"/>
  <c r="K18" i="1"/>
  <c r="M18" i="1" s="1"/>
  <c r="J18" i="1"/>
  <c r="G18" i="1"/>
  <c r="I18" i="1" s="1"/>
  <c r="F18" i="1"/>
  <c r="C18" i="1"/>
  <c r="E18" i="1" s="1"/>
  <c r="B18" i="1"/>
  <c r="M17" i="1"/>
  <c r="L17" i="1"/>
  <c r="I17" i="1"/>
  <c r="H17" i="1"/>
  <c r="E17" i="1"/>
  <c r="D17" i="1"/>
  <c r="M16" i="1"/>
  <c r="L16" i="1"/>
  <c r="I16" i="1"/>
  <c r="H16" i="1"/>
  <c r="E16" i="1"/>
  <c r="D16" i="1"/>
  <c r="M15" i="1"/>
  <c r="L15" i="1"/>
  <c r="I15" i="1"/>
  <c r="H15" i="1"/>
  <c r="E15" i="1"/>
  <c r="D15" i="1"/>
  <c r="M14" i="1"/>
  <c r="L14" i="1"/>
  <c r="I14" i="1"/>
  <c r="H14" i="1"/>
  <c r="E14" i="1"/>
  <c r="D14" i="1"/>
  <c r="M13" i="1"/>
  <c r="L13" i="1"/>
  <c r="I13" i="1"/>
  <c r="H13" i="1"/>
  <c r="E13" i="1"/>
  <c r="D13" i="1"/>
  <c r="M12" i="1"/>
  <c r="L12" i="1"/>
  <c r="I12" i="1"/>
  <c r="H12" i="1"/>
  <c r="E12" i="1"/>
  <c r="D12" i="1"/>
  <c r="M11" i="1"/>
  <c r="L11" i="1"/>
  <c r="I11" i="1"/>
  <c r="H11" i="1"/>
  <c r="E11" i="1"/>
  <c r="D11" i="1"/>
  <c r="M10" i="1"/>
  <c r="L10" i="1"/>
  <c r="I10" i="1"/>
  <c r="H10" i="1"/>
  <c r="E10" i="1"/>
  <c r="D10" i="1"/>
  <c r="K9" i="1"/>
  <c r="K8" i="1" s="1"/>
  <c r="J9" i="1"/>
  <c r="J8" i="1" s="1"/>
  <c r="J44" i="1" s="1"/>
  <c r="J45" i="1" s="1"/>
  <c r="G9" i="1"/>
  <c r="I9" i="1" s="1"/>
  <c r="F9" i="1"/>
  <c r="C9" i="1"/>
  <c r="C8" i="1" s="1"/>
  <c r="B9" i="1"/>
  <c r="B8" i="1" s="1"/>
  <c r="B44" i="1" s="1"/>
  <c r="B45" i="1" s="1"/>
  <c r="G8" i="1"/>
  <c r="G44" i="1" s="1"/>
  <c r="F8" i="1"/>
  <c r="I22" i="1" l="1"/>
  <c r="H22" i="1"/>
  <c r="M8" i="1"/>
  <c r="L8" i="1"/>
  <c r="K44" i="1"/>
  <c r="F44" i="1"/>
  <c r="F45" i="1" s="1"/>
  <c r="E8" i="1"/>
  <c r="D8" i="1"/>
  <c r="C44" i="1"/>
  <c r="I44" i="1"/>
  <c r="H44" i="1"/>
  <c r="G45" i="1"/>
  <c r="H8" i="1"/>
  <c r="D9" i="1"/>
  <c r="L9" i="1"/>
  <c r="H18" i="1"/>
  <c r="D22" i="1"/>
  <c r="L22" i="1"/>
  <c r="H23" i="1"/>
  <c r="H29" i="1"/>
  <c r="D42" i="1"/>
  <c r="L42" i="1"/>
  <c r="I8" i="1"/>
  <c r="E9" i="1"/>
  <c r="M9" i="1"/>
  <c r="I23" i="1"/>
  <c r="H9" i="1"/>
  <c r="D18" i="1"/>
  <c r="L18" i="1"/>
  <c r="D23" i="1"/>
  <c r="L23" i="1"/>
  <c r="D29" i="1"/>
  <c r="L29" i="1"/>
  <c r="K45" i="1" l="1"/>
  <c r="M44" i="1"/>
  <c r="L44" i="1"/>
  <c r="I45" i="1"/>
  <c r="H45" i="1"/>
  <c r="C45" i="1"/>
  <c r="E44" i="1"/>
  <c r="D44" i="1"/>
  <c r="E45" i="1" l="1"/>
  <c r="D45" i="1"/>
  <c r="L45" i="1"/>
  <c r="M45" i="1"/>
</calcChain>
</file>

<file path=xl/sharedStrings.xml><?xml version="1.0" encoding="utf-8"?>
<sst xmlns="http://schemas.openxmlformats.org/spreadsheetml/2006/main" count="55" uniqueCount="54">
  <si>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</si>
  <si>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</si>
  <si>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</si>
  <si>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</si>
  <si>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</si>
  <si>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</si>
  <si>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</si>
  <si>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</si>
  <si>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</si>
  <si>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</si>
  <si>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</si>
  <si>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Leather and Leather products</t>
  </si>
  <si>
    <t>Carpet</t>
  </si>
  <si>
    <t>Chemicals and chemical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</si>
  <si>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</si>
  <si>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</si>
  <si>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</si>
  <si>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</si>
  <si>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</si>
  <si>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</si>
  <si>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</si>
  <si>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</si>
  <si>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</si>
  <si>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</si>
  <si>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</si>
  <si>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</si>
  <si>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</si>
  <si>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</si>
  <si>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</si>
  <si>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</si>
  <si>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</si>
  <si>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</si>
  <si>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</si>
  <si>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</si>
  <si>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</si>
  <si>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</si>
  <si>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</si>
  <si>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</si>
  <si>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Export figures (exempted from Exporters Union Records)</t>
  </si>
  <si>
    <t>SECTORAL EXPORT FIGURES - 1000 $</t>
  </si>
  <si>
    <t>LAST 12 MONTHS</t>
  </si>
  <si>
    <t>For January-February period, TUİK figures was used for the first month.</t>
  </si>
  <si>
    <t>For the last 12 months; first 11 eleven months' figures are from TUİK and last month's figures are taken from TİM data</t>
  </si>
  <si>
    <t>T O T A L (TİM+TUİK (Turkey Statistical Institute)*)</t>
  </si>
  <si>
    <t>2018 - 2019</t>
  </si>
  <si>
    <t>Change    ('20/'19)</t>
  </si>
  <si>
    <t>Share(20)  (%)</t>
  </si>
  <si>
    <t>2019 - 2020</t>
  </si>
  <si>
    <t xml:space="preserve"> Share (20)  (%)</t>
  </si>
  <si>
    <t>Change   ('20/'19)</t>
  </si>
  <si>
    <t xml:space="preserve"> Share(20)  (%)</t>
  </si>
  <si>
    <t>1 - 31 JULY EXPORT FIGURES</t>
  </si>
  <si>
    <t>1 - 31 JULY</t>
  </si>
  <si>
    <t>1st JANUARY  -  31th 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</si>
</sst>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Y_T_L_-;\-* #,##0.00\ _Y_T_L_-;_-* &quot;-&quot;??\ _Y_T_L_-;_-@_-"/>
    <numFmt numFmtId="165" formatCode="0.0"/>
  </numFmts>
  <fonts count="50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6"/>
      <name val="Arial"/>
      <family val="2"/>
      <charset val="162"/>
    </font>
    <font>
      <b/>
      <sz val="11"/>
      <color rgb="FF000000"/>
      <name val="Calibri"/>
      <family val="2"/>
      <charset val="162"/>
    </font>
  </fonts>
  <fills count="4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36">
    <xf numFmtId="0" fontId="0" fillId="0" borderId="0"/>
    <xf numFmtId="0" fontId="16" fillId="0" borderId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28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4" fillId="5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8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1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1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4" fillId="20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9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2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4" fillId="15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18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4" fillId="21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7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10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15" fillId="13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5" fillId="16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5" fillId="19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2" fillId="37" borderId="19" applyNumberFormat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3" fillId="29" borderId="17" applyNumberFormat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6" fillId="0" borderId="1" applyNumberFormat="0" applyFill="0" applyAlignment="0" applyProtection="0"/>
    <xf numFmtId="0" fontId="37" fillId="0" borderId="14" applyNumberFormat="0" applyFill="0" applyAlignment="0" applyProtection="0"/>
    <xf numFmtId="0" fontId="7" fillId="0" borderId="2" applyNumberFormat="0" applyFill="0" applyAlignment="0" applyProtection="0"/>
    <xf numFmtId="0" fontId="38" fillId="0" borderId="15" applyNumberFormat="0" applyFill="0" applyAlignment="0" applyProtection="0"/>
    <xf numFmtId="0" fontId="8" fillId="0" borderId="3" applyNumberFormat="0" applyFill="0" applyAlignment="0" applyProtection="0"/>
    <xf numFmtId="0" fontId="39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2" borderId="4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11" fillId="0" borderId="6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28" fillId="0" borderId="0"/>
    <xf numFmtId="0" fontId="31" fillId="0" borderId="0"/>
    <xf numFmtId="0" fontId="31" fillId="0" borderId="0"/>
    <xf numFmtId="0" fontId="28" fillId="0" borderId="0"/>
    <xf numFmtId="0" fontId="4" fillId="0" borderId="0"/>
    <xf numFmtId="0" fontId="31" fillId="0" borderId="0"/>
    <xf numFmtId="0" fontId="31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4" fillId="0" borderId="8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8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11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14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17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20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1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1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18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2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1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0" fillId="37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1" fillId="38" borderId="18" applyNumberFormat="0" applyAlignment="0" applyProtection="0"/>
    <xf numFmtId="0" fontId="44" fillId="39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16" fillId="0" borderId="0"/>
    <xf numFmtId="0" fontId="31" fillId="0" borderId="0"/>
    <xf numFmtId="0" fontId="31" fillId="0" borderId="0"/>
    <xf numFmtId="0" fontId="16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5" fillId="29" borderId="0" applyNumberFormat="0" applyBorder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164" fontId="16" fillId="0" borderId="0" applyFont="0" applyFill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</cellStyleXfs>
  <cellXfs count="38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0" fontId="21" fillId="0" borderId="9" xfId="1" applyFont="1" applyFill="1" applyBorder="1"/>
    <xf numFmtId="0" fontId="17" fillId="0" borderId="9" xfId="1" applyFont="1" applyFill="1" applyBorder="1"/>
    <xf numFmtId="0" fontId="17" fillId="0" borderId="9" xfId="0" applyFont="1" applyFill="1" applyBorder="1"/>
    <xf numFmtId="0" fontId="29" fillId="0" borderId="9" xfId="1" applyFont="1" applyFill="1" applyBorder="1"/>
    <xf numFmtId="0" fontId="30" fillId="0" borderId="0" xfId="1" applyFont="1" applyFill="1" applyBorder="1"/>
    <xf numFmtId="0" fontId="23" fillId="23" borderId="9" xfId="1" applyFont="1" applyFill="1" applyBorder="1"/>
    <xf numFmtId="0" fontId="21" fillId="23" borderId="9" xfId="1" applyFont="1" applyFill="1" applyBorder="1"/>
    <xf numFmtId="0" fontId="22" fillId="23" borderId="9" xfId="1" applyFont="1" applyFill="1" applyBorder="1"/>
    <xf numFmtId="0" fontId="18" fillId="0" borderId="0" xfId="1" applyFont="1" applyFill="1" applyBorder="1" applyAlignment="1"/>
    <xf numFmtId="0" fontId="49" fillId="0" borderId="0" xfId="0" applyFont="1" applyAlignment="1">
      <alignment vertical="center"/>
    </xf>
    <xf numFmtId="0" fontId="17" fillId="0" borderId="0" xfId="1" applyFont="1" applyFill="1" applyBorder="1" applyAlignment="1">
      <alignment wrapText="1"/>
    </xf>
    <xf numFmtId="3" fontId="25" fillId="0" borderId="9" xfId="1" applyNumberFormat="1" applyFont="1" applyFill="1" applyBorder="1" applyAlignment="1">
      <alignment horizontal="center" vertical="center"/>
    </xf>
    <xf numFmtId="165" fontId="25" fillId="0" borderId="9" xfId="1" applyNumberFormat="1" applyFont="1" applyFill="1" applyBorder="1" applyAlignment="1">
      <alignment horizontal="center" vertical="center"/>
    </xf>
    <xf numFmtId="165" fontId="27" fillId="0" borderId="9" xfId="1" applyNumberFormat="1" applyFont="1" applyFill="1" applyBorder="1" applyAlignment="1">
      <alignment horizontal="center" vertical="center"/>
    </xf>
    <xf numFmtId="3" fontId="29" fillId="40" borderId="9" xfId="1" applyNumberFormat="1" applyFont="1" applyFill="1" applyBorder="1" applyAlignment="1">
      <alignment horizontal="center" vertical="center"/>
    </xf>
    <xf numFmtId="165" fontId="29" fillId="0" borderId="9" xfId="1" applyNumberFormat="1" applyFont="1" applyFill="1" applyBorder="1" applyAlignment="1">
      <alignment horizontal="center" vertical="center"/>
    </xf>
    <xf numFmtId="3" fontId="48" fillId="40" borderId="9" xfId="1" applyNumberFormat="1" applyFont="1" applyFill="1" applyBorder="1" applyAlignment="1">
      <alignment horizontal="center" vertical="center"/>
    </xf>
    <xf numFmtId="0" fontId="17" fillId="41" borderId="9" xfId="1" applyFont="1" applyFill="1" applyBorder="1"/>
    <xf numFmtId="3" fontId="21" fillId="0" borderId="9" xfId="1" applyNumberFormat="1" applyFont="1" applyFill="1" applyBorder="1" applyAlignment="1">
      <alignment horizontal="center"/>
    </xf>
    <xf numFmtId="165" fontId="21" fillId="0" borderId="9" xfId="1" applyNumberFormat="1" applyFont="1" applyFill="1" applyBorder="1" applyAlignment="1">
      <alignment horizontal="center"/>
    </xf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165" fontId="48" fillId="42" borderId="9" xfId="1" applyNumberFormat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</cellXfs>
  <cellStyles count="336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5" xfId="291"/>
    <cellStyle name="Normal 5 2" xfId="292"/>
    <cellStyle name="Normal 5 3" xfId="293"/>
    <cellStyle name="Normal_MAYIS_2009_İHRACAT_RAKAMLARI" xfId="1"/>
    <cellStyle name="Not 2" xfId="13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3" xfId="325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 2" xfId="168"/>
    <cellStyle name="Yüzde 3" xfId="1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0</xdr:row>
      <xdr:rowOff>0</xdr:rowOff>
    </xdr:from>
    <xdr:to>
      <xdr:col>0</xdr:col>
      <xdr:colOff>2553289</xdr:colOff>
      <xdr:row>4</xdr:row>
      <xdr:rowOff>20758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" y="0"/>
          <a:ext cx="2539682" cy="850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40" zoomScaleNormal="4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B8" sqref="B8:M46"/>
    </sheetView>
  </sheetViews>
  <sheetFormatPr defaultColWidth="9.1796875" defaultRowHeight="12.5" x14ac:dyDescent="0.25"/>
  <cols>
    <col min="1" max="1" width="74.453125" style="1" customWidth="1"/>
    <col min="2" max="2" width="17.81640625" style="1" customWidth="1"/>
    <col min="3" max="3" width="17" style="1" bestFit="1" customWidth="1"/>
    <col min="4" max="4" width="10.54296875" style="1" bestFit="1" customWidth="1"/>
    <col min="5" max="5" width="13.54296875" style="1" bestFit="1" customWidth="1"/>
    <col min="6" max="7" width="18.81640625" style="1" bestFit="1" customWidth="1"/>
    <col min="8" max="8" width="10.26953125" style="1" bestFit="1" customWidth="1"/>
    <col min="9" max="9" width="13.54296875" style="1" bestFit="1" customWidth="1"/>
    <col min="10" max="11" width="18.7265625" style="1" bestFit="1" customWidth="1"/>
    <col min="12" max="12" width="9.453125" style="1" bestFit="1" customWidth="1"/>
    <col min="13" max="13" width="12.1796875" style="1" customWidth="1"/>
    <col min="14" max="16384" width="9.1796875" style="1"/>
  </cols>
  <sheetData>
    <row r="1" spans="1:13" ht="25" x14ac:dyDescent="0.5">
      <c r="B1" s="37" t="s">
        <v>51</v>
      </c>
      <c r="C1" s="37"/>
      <c r="D1" s="37"/>
      <c r="E1" s="37"/>
      <c r="F1" s="37"/>
      <c r="G1" s="37"/>
      <c r="H1" s="37"/>
      <c r="I1" s="37"/>
      <c r="J1" s="37"/>
      <c r="K1" s="16"/>
      <c r="L1" s="16"/>
      <c r="M1" s="16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5" x14ac:dyDescent="0.25">
      <c r="A5" s="34" t="s">
        <v>39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6"/>
    </row>
    <row r="6" spans="1:13" ht="18" x14ac:dyDescent="0.25">
      <c r="A6" s="3"/>
      <c r="B6" s="33" t="s">
        <v>52</v>
      </c>
      <c r="C6" s="33"/>
      <c r="D6" s="33"/>
      <c r="E6" s="33"/>
      <c r="F6" s="33" t="s">
        <v>53</v>
      </c>
      <c r="G6" s="33"/>
      <c r="H6" s="33"/>
      <c r="I6" s="33"/>
      <c r="J6" s="33" t="s">
        <v>40</v>
      </c>
      <c r="K6" s="33"/>
      <c r="L6" s="33"/>
      <c r="M6" s="33"/>
    </row>
    <row r="7" spans="1:13" ht="29" x14ac:dyDescent="0.4">
      <c r="A7" s="4" t="s">
        <v>27</v>
      </c>
      <c r="B7" s="5">
        <v>2019</v>
      </c>
      <c r="C7" s="6">
        <v>2020</v>
      </c>
      <c r="D7" s="7" t="s">
        <v>49</v>
      </c>
      <c r="E7" s="7" t="s">
        <v>50</v>
      </c>
      <c r="F7" s="5">
        <v>2019</v>
      </c>
      <c r="G7" s="6">
        <v>2020</v>
      </c>
      <c r="H7" s="7" t="s">
        <v>45</v>
      </c>
      <c r="I7" s="7" t="s">
        <v>46</v>
      </c>
      <c r="J7" s="5" t="s">
        <v>44</v>
      </c>
      <c r="K7" s="5" t="s">
        <v>47</v>
      </c>
      <c r="L7" s="7" t="s">
        <v>45</v>
      </c>
      <c r="M7" s="7" t="s">
        <v>48</v>
      </c>
    </row>
    <row r="8" spans="1:13" ht="16.5" x14ac:dyDescent="0.35">
      <c r="A8" s="13" t="s">
        <v>28</v>
      </c>
      <c r="B8" s="26">
        <f>B9+B18+B20</f>
        <v>1797318.8379600001</v>
      </c>
      <c r="C8" s="26">
        <f>C9+C18+C20</f>
        <v>1960371.6781899999</v>
      </c>
      <c r="D8" s="27">
        <f t="shared" ref="D8:D46" si="0">(C8-B8)/B8*100</f>
        <v>9.0720041868068666</v>
      </c>
      <c r="E8" s="27">
        <f t="shared" ref="E8:E46" si="1">C8/C$46*100</f>
        <v>13.05879389748285</v>
      </c>
      <c r="F8" s="26">
        <f>F9+F18+F20</f>
        <v>12738854.18008</v>
      </c>
      <c r="G8" s="26">
        <f>G9+G18+G20</f>
        <v>13236436.460929999</v>
      </c>
      <c r="H8" s="27">
        <f t="shared" ref="H8:H46" si="2">(G8-F8)/F8*100</f>
        <v>3.9060206971210811</v>
      </c>
      <c r="I8" s="27">
        <f t="shared" ref="I8:I46" si="3">G8/G$46*100</f>
        <v>14.701845575431664</v>
      </c>
      <c r="J8" s="26">
        <f>J9+J18+J20</f>
        <v>22690486.678929999</v>
      </c>
      <c r="K8" s="26">
        <f>K9+K18+K20</f>
        <v>23872723.450430002</v>
      </c>
      <c r="L8" s="27">
        <f t="shared" ref="L8:L46" si="4">(K8-J8)/J8*100</f>
        <v>5.2102750735523342</v>
      </c>
      <c r="M8" s="27">
        <f t="shared" ref="M8:M46" si="5">K8/K$46*100</f>
        <v>14.332025013453803</v>
      </c>
    </row>
    <row r="9" spans="1:13" ht="15.5" x14ac:dyDescent="0.35">
      <c r="A9" s="8" t="s">
        <v>29</v>
      </c>
      <c r="B9" s="26">
        <f>B10+B11+B12+B13+B14+B15+B16+B17</f>
        <v>1088843.8245600001</v>
      </c>
      <c r="C9" s="26">
        <f>C10+C11+C12+C13+C14+C15+C16+C17</f>
        <v>1228233.3656500001</v>
      </c>
      <c r="D9" s="27">
        <f t="shared" si="0"/>
        <v>12.801610106603398</v>
      </c>
      <c r="E9" s="27">
        <f t="shared" si="1"/>
        <v>8.1817374523814745</v>
      </c>
      <c r="F9" s="26">
        <f>F10+F11+F12+F13+F14+F15+F16+F17</f>
        <v>8117229.0529399998</v>
      </c>
      <c r="G9" s="26">
        <f>G10+G11+G12+G13+G14+G15+G16+G17</f>
        <v>8885775.2525699995</v>
      </c>
      <c r="H9" s="27">
        <f t="shared" si="2"/>
        <v>9.4680856560483271</v>
      </c>
      <c r="I9" s="27">
        <f t="shared" si="3"/>
        <v>9.8695216017452001</v>
      </c>
      <c r="J9" s="26">
        <f>J10+J11+J12+J13+J14+J15+J16+J17</f>
        <v>14834227.042609999</v>
      </c>
      <c r="K9" s="26">
        <f>K10+K11+K12+K13+K14+K15+K16+K17</f>
        <v>16108706.10555</v>
      </c>
      <c r="L9" s="27">
        <f t="shared" si="4"/>
        <v>8.5914760457634465</v>
      </c>
      <c r="M9" s="27">
        <f t="shared" si="5"/>
        <v>9.6708856582075526</v>
      </c>
    </row>
    <row r="10" spans="1:13" ht="14" x14ac:dyDescent="0.3">
      <c r="A10" s="9" t="s">
        <v>5</v>
      </c>
      <c r="B10" s="28">
        <v>546255.51265000005</v>
      </c>
      <c r="C10" s="28">
        <v>590502.16299999994</v>
      </c>
      <c r="D10" s="29">
        <f t="shared" si="0"/>
        <v>8.0999915470601138</v>
      </c>
      <c r="E10" s="29">
        <f t="shared" si="1"/>
        <v>3.9335632770182505</v>
      </c>
      <c r="F10" s="28">
        <v>3791405.71294</v>
      </c>
      <c r="G10" s="28">
        <v>4063733.6516999998</v>
      </c>
      <c r="H10" s="29">
        <f t="shared" si="2"/>
        <v>7.1827696474304883</v>
      </c>
      <c r="I10" s="29">
        <f t="shared" si="3"/>
        <v>4.5136305971267987</v>
      </c>
      <c r="J10" s="28">
        <v>6713634.4549900005</v>
      </c>
      <c r="K10" s="28">
        <v>7060876.2855700003</v>
      </c>
      <c r="L10" s="29">
        <f t="shared" si="4"/>
        <v>5.1721885203610931</v>
      </c>
      <c r="M10" s="29">
        <f t="shared" si="5"/>
        <v>4.2390075749765055</v>
      </c>
    </row>
    <row r="11" spans="1:13" ht="14" x14ac:dyDescent="0.3">
      <c r="A11" s="9" t="s">
        <v>4</v>
      </c>
      <c r="B11" s="28">
        <v>131696.03559000001</v>
      </c>
      <c r="C11" s="28">
        <v>186169.09891</v>
      </c>
      <c r="D11" s="29">
        <f t="shared" si="0"/>
        <v>41.362720658947651</v>
      </c>
      <c r="E11" s="29">
        <f t="shared" si="1"/>
        <v>1.2401443663940559</v>
      </c>
      <c r="F11" s="28">
        <v>1096669.2482799999</v>
      </c>
      <c r="G11" s="28">
        <v>1364609.68695</v>
      </c>
      <c r="H11" s="29">
        <f t="shared" si="2"/>
        <v>24.432201330550114</v>
      </c>
      <c r="I11" s="29">
        <f t="shared" si="3"/>
        <v>1.5156859587922245</v>
      </c>
      <c r="J11" s="28">
        <v>2143511.7881299998</v>
      </c>
      <c r="K11" s="28">
        <v>2528377.40013</v>
      </c>
      <c r="L11" s="29">
        <f t="shared" si="4"/>
        <v>17.954909981426184</v>
      </c>
      <c r="M11" s="29">
        <f t="shared" si="5"/>
        <v>1.5179151309383494</v>
      </c>
    </row>
    <row r="12" spans="1:13" ht="14" x14ac:dyDescent="0.3">
      <c r="A12" s="9" t="s">
        <v>2</v>
      </c>
      <c r="B12" s="28">
        <v>130147.26106999999</v>
      </c>
      <c r="C12" s="28">
        <v>124261.57123</v>
      </c>
      <c r="D12" s="29">
        <f t="shared" si="0"/>
        <v>-4.5223309285274631</v>
      </c>
      <c r="E12" s="29">
        <f t="shared" si="1"/>
        <v>0.82775438256085709</v>
      </c>
      <c r="F12" s="28">
        <v>852891.68270999996</v>
      </c>
      <c r="G12" s="28">
        <v>901735.57571999996</v>
      </c>
      <c r="H12" s="29">
        <f t="shared" si="2"/>
        <v>5.7268577007108519</v>
      </c>
      <c r="I12" s="29">
        <f t="shared" si="3"/>
        <v>1.0015669416190398</v>
      </c>
      <c r="J12" s="28">
        <v>1527894.1160500001</v>
      </c>
      <c r="K12" s="28">
        <v>1597395.1553199999</v>
      </c>
      <c r="L12" s="29">
        <f t="shared" si="4"/>
        <v>4.5488125479321777</v>
      </c>
      <c r="M12" s="29">
        <f t="shared" si="5"/>
        <v>0.95899855623736097</v>
      </c>
    </row>
    <row r="13" spans="1:13" ht="14" x14ac:dyDescent="0.3">
      <c r="A13" s="9" t="s">
        <v>3</v>
      </c>
      <c r="B13" s="28">
        <v>83021.46703</v>
      </c>
      <c r="C13" s="28">
        <v>90274.235950000002</v>
      </c>
      <c r="D13" s="29">
        <f t="shared" si="0"/>
        <v>8.7360163334372274</v>
      </c>
      <c r="E13" s="29">
        <f t="shared" si="1"/>
        <v>0.60135159808686556</v>
      </c>
      <c r="F13" s="28">
        <v>727054.32938999997</v>
      </c>
      <c r="G13" s="28">
        <v>694740.07354999997</v>
      </c>
      <c r="H13" s="29">
        <f t="shared" si="2"/>
        <v>-4.444544861882842</v>
      </c>
      <c r="I13" s="29">
        <f t="shared" si="3"/>
        <v>0.77165491683087772</v>
      </c>
      <c r="J13" s="28">
        <v>1432877.0234699999</v>
      </c>
      <c r="K13" s="28">
        <v>1384277.13176</v>
      </c>
      <c r="L13" s="29">
        <f t="shared" si="4"/>
        <v>-3.3917699086489268</v>
      </c>
      <c r="M13" s="29">
        <f t="shared" si="5"/>
        <v>0.83105283396474205</v>
      </c>
    </row>
    <row r="14" spans="1:13" ht="14" x14ac:dyDescent="0.3">
      <c r="A14" s="9" t="s">
        <v>0</v>
      </c>
      <c r="B14" s="28">
        <v>112534.87652000001</v>
      </c>
      <c r="C14" s="28">
        <v>137047.60875000001</v>
      </c>
      <c r="D14" s="29">
        <f t="shared" si="0"/>
        <v>21.782342495078439</v>
      </c>
      <c r="E14" s="29">
        <f t="shared" si="1"/>
        <v>0.91292712332057147</v>
      </c>
      <c r="F14" s="28">
        <v>889663.67006000003</v>
      </c>
      <c r="G14" s="28">
        <v>1137929.3294200001</v>
      </c>
      <c r="H14" s="29">
        <f t="shared" si="2"/>
        <v>27.905563384785253</v>
      </c>
      <c r="I14" s="29">
        <f t="shared" si="3"/>
        <v>1.2639097634977741</v>
      </c>
      <c r="J14" s="28">
        <v>1605587.60552</v>
      </c>
      <c r="K14" s="28">
        <v>2276742.2630400001</v>
      </c>
      <c r="L14" s="29">
        <f t="shared" si="4"/>
        <v>41.8011857598162</v>
      </c>
      <c r="M14" s="29">
        <f t="shared" si="5"/>
        <v>1.3668456022971671</v>
      </c>
    </row>
    <row r="15" spans="1:13" ht="14" x14ac:dyDescent="0.3">
      <c r="A15" s="9" t="s">
        <v>1</v>
      </c>
      <c r="B15" s="28">
        <v>17132.11995</v>
      </c>
      <c r="C15" s="28">
        <v>19105.18777</v>
      </c>
      <c r="D15" s="29">
        <f t="shared" si="0"/>
        <v>11.516775657410689</v>
      </c>
      <c r="E15" s="29">
        <f t="shared" si="1"/>
        <v>0.12726704442674533</v>
      </c>
      <c r="F15" s="28">
        <v>174555.4215</v>
      </c>
      <c r="G15" s="28">
        <v>159943.21958</v>
      </c>
      <c r="H15" s="29">
        <f t="shared" si="2"/>
        <v>-8.3710960074648799</v>
      </c>
      <c r="I15" s="29">
        <f t="shared" si="3"/>
        <v>0.17765057249685942</v>
      </c>
      <c r="J15" s="28">
        <v>313874.41949</v>
      </c>
      <c r="K15" s="28">
        <v>268046.36008000001</v>
      </c>
      <c r="L15" s="29">
        <f t="shared" si="4"/>
        <v>-14.600762777821741</v>
      </c>
      <c r="M15" s="29">
        <f t="shared" si="5"/>
        <v>0.16092203076070102</v>
      </c>
    </row>
    <row r="16" spans="1:13" ht="14" x14ac:dyDescent="0.3">
      <c r="A16" s="9" t="s">
        <v>6</v>
      </c>
      <c r="B16" s="28">
        <v>63096.187539999999</v>
      </c>
      <c r="C16" s="28">
        <v>74774.169649999996</v>
      </c>
      <c r="D16" s="29">
        <f t="shared" si="0"/>
        <v>18.508221439840099</v>
      </c>
      <c r="E16" s="29">
        <f t="shared" si="1"/>
        <v>0.49809966200711886</v>
      </c>
      <c r="F16" s="28">
        <v>516134.40109</v>
      </c>
      <c r="G16" s="28">
        <v>500977.92241</v>
      </c>
      <c r="H16" s="29">
        <f t="shared" si="2"/>
        <v>-2.9365371980615405</v>
      </c>
      <c r="I16" s="29">
        <f t="shared" si="3"/>
        <v>0.55644131059840529</v>
      </c>
      <c r="J16" s="28">
        <v>998106.15696000005</v>
      </c>
      <c r="K16" s="28">
        <v>893260.69262999995</v>
      </c>
      <c r="L16" s="29">
        <f t="shared" si="4"/>
        <v>-10.504440193950419</v>
      </c>
      <c r="M16" s="29">
        <f t="shared" si="5"/>
        <v>0.5362703847716056</v>
      </c>
    </row>
    <row r="17" spans="1:13" ht="14" x14ac:dyDescent="0.3">
      <c r="A17" s="9" t="s">
        <v>7</v>
      </c>
      <c r="B17" s="28">
        <v>4960.3642099999997</v>
      </c>
      <c r="C17" s="28">
        <v>6099.3303900000001</v>
      </c>
      <c r="D17" s="29">
        <f t="shared" si="0"/>
        <v>22.961341784215485</v>
      </c>
      <c r="E17" s="29">
        <f t="shared" si="1"/>
        <v>4.0629998567008475E-2</v>
      </c>
      <c r="F17" s="28">
        <v>68854.586970000004</v>
      </c>
      <c r="G17" s="28">
        <v>62105.793239999999</v>
      </c>
      <c r="H17" s="29">
        <f t="shared" si="2"/>
        <v>-9.8015165393998505</v>
      </c>
      <c r="I17" s="29">
        <f t="shared" si="3"/>
        <v>6.898154078322187E-2</v>
      </c>
      <c r="J17" s="28">
        <v>98741.478000000003</v>
      </c>
      <c r="K17" s="28">
        <v>99730.817020000002</v>
      </c>
      <c r="L17" s="29">
        <f t="shared" si="4"/>
        <v>1.0019487656443622</v>
      </c>
      <c r="M17" s="29">
        <f t="shared" si="5"/>
        <v>5.9873544261121098E-2</v>
      </c>
    </row>
    <row r="18" spans="1:13" ht="15.5" x14ac:dyDescent="0.35">
      <c r="A18" s="8" t="s">
        <v>30</v>
      </c>
      <c r="B18" s="26">
        <f>B19</f>
        <v>212233.38709</v>
      </c>
      <c r="C18" s="26">
        <f>C19</f>
        <v>219740.14864999999</v>
      </c>
      <c r="D18" s="27">
        <f t="shared" si="0"/>
        <v>3.5370314081717291</v>
      </c>
      <c r="E18" s="27">
        <f t="shared" si="1"/>
        <v>1.4637741118929171</v>
      </c>
      <c r="F18" s="26">
        <f>F19</f>
        <v>1498277.29418</v>
      </c>
      <c r="G18" s="26">
        <f>G19</f>
        <v>1347680.65818</v>
      </c>
      <c r="H18" s="27">
        <f t="shared" si="2"/>
        <v>-10.051319377593636</v>
      </c>
      <c r="I18" s="27">
        <f t="shared" si="3"/>
        <v>1.4968827131110154</v>
      </c>
      <c r="J18" s="26">
        <f>J19</f>
        <v>2576156.0591500001</v>
      </c>
      <c r="K18" s="26">
        <f>K19</f>
        <v>2354424.0071399999</v>
      </c>
      <c r="L18" s="27">
        <f t="shared" si="4"/>
        <v>-8.6070892802651269</v>
      </c>
      <c r="M18" s="27">
        <f t="shared" si="5"/>
        <v>1.4134819528518778</v>
      </c>
    </row>
    <row r="19" spans="1:13" ht="14" x14ac:dyDescent="0.3">
      <c r="A19" s="9" t="s">
        <v>8</v>
      </c>
      <c r="B19" s="28">
        <v>212233.38709</v>
      </c>
      <c r="C19" s="28">
        <v>219740.14864999999</v>
      </c>
      <c r="D19" s="29">
        <f t="shared" si="0"/>
        <v>3.5370314081717291</v>
      </c>
      <c r="E19" s="29">
        <f t="shared" si="1"/>
        <v>1.4637741118929171</v>
      </c>
      <c r="F19" s="28">
        <v>1498277.29418</v>
      </c>
      <c r="G19" s="28">
        <v>1347680.65818</v>
      </c>
      <c r="H19" s="29">
        <f t="shared" si="2"/>
        <v>-10.051319377593636</v>
      </c>
      <c r="I19" s="29">
        <f t="shared" si="3"/>
        <v>1.4968827131110154</v>
      </c>
      <c r="J19" s="28">
        <v>2576156.0591500001</v>
      </c>
      <c r="K19" s="28">
        <v>2354424.0071399999</v>
      </c>
      <c r="L19" s="29">
        <f t="shared" si="4"/>
        <v>-8.6070892802651269</v>
      </c>
      <c r="M19" s="29">
        <f t="shared" si="5"/>
        <v>1.4134819528518778</v>
      </c>
    </row>
    <row r="20" spans="1:13" ht="15.5" x14ac:dyDescent="0.35">
      <c r="A20" s="8" t="s">
        <v>31</v>
      </c>
      <c r="B20" s="26">
        <f>B21</f>
        <v>496241.62631000002</v>
      </c>
      <c r="C20" s="26">
        <f>C21</f>
        <v>512398.16389000003</v>
      </c>
      <c r="D20" s="27">
        <f t="shared" si="0"/>
        <v>3.2557803947521085</v>
      </c>
      <c r="E20" s="27">
        <f t="shared" si="1"/>
        <v>3.4132823332084614</v>
      </c>
      <c r="F20" s="26">
        <f>F21</f>
        <v>3123347.8329599998</v>
      </c>
      <c r="G20" s="26">
        <f>G21</f>
        <v>3002980.5501799998</v>
      </c>
      <c r="H20" s="27">
        <f t="shared" si="2"/>
        <v>-3.8537905227778557</v>
      </c>
      <c r="I20" s="27">
        <f t="shared" si="3"/>
        <v>3.3354412605754473</v>
      </c>
      <c r="J20" s="26">
        <f>J21</f>
        <v>5280103.5771700004</v>
      </c>
      <c r="K20" s="26">
        <f>K21</f>
        <v>5409593.3377400003</v>
      </c>
      <c r="L20" s="27">
        <f t="shared" si="4"/>
        <v>2.4524094779103387</v>
      </c>
      <c r="M20" s="27">
        <f t="shared" si="5"/>
        <v>3.2476574023943732</v>
      </c>
    </row>
    <row r="21" spans="1:13" ht="14" x14ac:dyDescent="0.3">
      <c r="A21" s="9" t="s">
        <v>9</v>
      </c>
      <c r="B21" s="28">
        <v>496241.62631000002</v>
      </c>
      <c r="C21" s="28">
        <v>512398.16389000003</v>
      </c>
      <c r="D21" s="29">
        <f t="shared" si="0"/>
        <v>3.2557803947521085</v>
      </c>
      <c r="E21" s="29">
        <f t="shared" si="1"/>
        <v>3.4132823332084614</v>
      </c>
      <c r="F21" s="28">
        <v>3123347.8329599998</v>
      </c>
      <c r="G21" s="28">
        <v>3002980.5501799998</v>
      </c>
      <c r="H21" s="29">
        <f t="shared" si="2"/>
        <v>-3.8537905227778557</v>
      </c>
      <c r="I21" s="29">
        <f t="shared" si="3"/>
        <v>3.3354412605754473</v>
      </c>
      <c r="J21" s="28">
        <v>5280103.5771700004</v>
      </c>
      <c r="K21" s="28">
        <v>5409593.3377400003</v>
      </c>
      <c r="L21" s="29">
        <f t="shared" si="4"/>
        <v>2.4524094779103387</v>
      </c>
      <c r="M21" s="29">
        <f t="shared" si="5"/>
        <v>3.2476574023943732</v>
      </c>
    </row>
    <row r="22" spans="1:13" ht="16.5" x14ac:dyDescent="0.35">
      <c r="A22" s="13" t="s">
        <v>32</v>
      </c>
      <c r="B22" s="26">
        <f>B23+B27+B29</f>
        <v>12515374.99454</v>
      </c>
      <c r="C22" s="26">
        <f>C23+C27+C29</f>
        <v>11495132.007819999</v>
      </c>
      <c r="D22" s="27">
        <f t="shared" si="0"/>
        <v>-8.1519170393623526</v>
      </c>
      <c r="E22" s="27">
        <f t="shared" si="1"/>
        <v>76.573519901632977</v>
      </c>
      <c r="F22" s="26">
        <f>F23+F27+F29</f>
        <v>80449060.246779993</v>
      </c>
      <c r="G22" s="26">
        <f>G23+G27+G29</f>
        <v>67319766.873630002</v>
      </c>
      <c r="H22" s="27">
        <f t="shared" si="2"/>
        <v>-16.320008379060582</v>
      </c>
      <c r="I22" s="27">
        <f t="shared" si="3"/>
        <v>74.772754711703556</v>
      </c>
      <c r="J22" s="26">
        <f>J23+J27+J29</f>
        <v>138298689.39525998</v>
      </c>
      <c r="K22" s="26">
        <f>K23+K27+K29</f>
        <v>125057013.94007</v>
      </c>
      <c r="L22" s="27">
        <f t="shared" si="4"/>
        <v>-9.5746933778562742</v>
      </c>
      <c r="M22" s="27">
        <f t="shared" si="5"/>
        <v>75.078164232855499</v>
      </c>
    </row>
    <row r="23" spans="1:13" ht="15.5" x14ac:dyDescent="0.35">
      <c r="A23" s="8" t="s">
        <v>33</v>
      </c>
      <c r="B23" s="26">
        <f>B24+B25+B26</f>
        <v>1050421.18276</v>
      </c>
      <c r="C23" s="26">
        <f>C24+C25+C26</f>
        <v>1033513.28468</v>
      </c>
      <c r="D23" s="27">
        <f>(C23-B23)/B23*100</f>
        <v>-1.6096303423331733</v>
      </c>
      <c r="E23" s="27">
        <f t="shared" si="1"/>
        <v>6.8846316875011304</v>
      </c>
      <c r="F23" s="26">
        <f>F24+F25+F26</f>
        <v>7086041.6636999995</v>
      </c>
      <c r="G23" s="26">
        <f>G24+G25+G26</f>
        <v>5842642.2925400008</v>
      </c>
      <c r="H23" s="27">
        <f t="shared" si="2"/>
        <v>-17.547164272680181</v>
      </c>
      <c r="I23" s="27">
        <f t="shared" si="3"/>
        <v>6.489482648215267</v>
      </c>
      <c r="J23" s="26">
        <f>J24+J25+J26</f>
        <v>12210515.614899999</v>
      </c>
      <c r="K23" s="26">
        <f>K24+K25+K26</f>
        <v>10872391.996580001</v>
      </c>
      <c r="L23" s="27">
        <f t="shared" si="4"/>
        <v>-10.958780616005596</v>
      </c>
      <c r="M23" s="27">
        <f t="shared" si="5"/>
        <v>6.527256698407939</v>
      </c>
    </row>
    <row r="24" spans="1:13" ht="14" x14ac:dyDescent="0.3">
      <c r="A24" s="9" t="s">
        <v>10</v>
      </c>
      <c r="B24" s="28">
        <v>662269.04411999998</v>
      </c>
      <c r="C24" s="28">
        <v>656049.24624999997</v>
      </c>
      <c r="D24" s="29">
        <f t="shared" si="0"/>
        <v>-0.93916481907510263</v>
      </c>
      <c r="E24" s="29">
        <f t="shared" si="1"/>
        <v>4.3701977480555021</v>
      </c>
      <c r="F24" s="28">
        <v>4691855.8581299996</v>
      </c>
      <c r="G24" s="28">
        <v>3788960.0902</v>
      </c>
      <c r="H24" s="29">
        <f t="shared" si="2"/>
        <v>-19.243893999119159</v>
      </c>
      <c r="I24" s="29">
        <f t="shared" si="3"/>
        <v>4.2084367875007489</v>
      </c>
      <c r="J24" s="28">
        <v>8151655.0952199996</v>
      </c>
      <c r="K24" s="28">
        <v>7013532.2356700003</v>
      </c>
      <c r="L24" s="29">
        <f t="shared" si="4"/>
        <v>-13.96186229980923</v>
      </c>
      <c r="M24" s="29">
        <f t="shared" si="5"/>
        <v>4.2105845042357943</v>
      </c>
    </row>
    <row r="25" spans="1:13" ht="14" x14ac:dyDescent="0.3">
      <c r="A25" s="9" t="s">
        <v>11</v>
      </c>
      <c r="B25" s="28">
        <v>165835.02600000001</v>
      </c>
      <c r="C25" s="28">
        <v>128379.13184</v>
      </c>
      <c r="D25" s="29">
        <f t="shared" si="0"/>
        <v>-22.586238301672175</v>
      </c>
      <c r="E25" s="29">
        <f t="shared" si="1"/>
        <v>0.85518304619877983</v>
      </c>
      <c r="F25" s="28">
        <v>996721.40171999997</v>
      </c>
      <c r="G25" s="28">
        <v>758505.19498999999</v>
      </c>
      <c r="H25" s="29">
        <f t="shared" si="2"/>
        <v>-23.899979103380378</v>
      </c>
      <c r="I25" s="29">
        <f t="shared" si="3"/>
        <v>0.84247949044452675</v>
      </c>
      <c r="J25" s="28">
        <v>1678642.0763399999</v>
      </c>
      <c r="K25" s="28">
        <v>1426801.00192</v>
      </c>
      <c r="L25" s="29">
        <f t="shared" si="4"/>
        <v>-15.002666617835386</v>
      </c>
      <c r="M25" s="29">
        <f t="shared" si="5"/>
        <v>0.85658210263270385</v>
      </c>
    </row>
    <row r="26" spans="1:13" ht="14" x14ac:dyDescent="0.3">
      <c r="A26" s="9" t="s">
        <v>12</v>
      </c>
      <c r="B26" s="28">
        <v>222317.11264000001</v>
      </c>
      <c r="C26" s="28">
        <v>249084.90659</v>
      </c>
      <c r="D26" s="29">
        <f t="shared" si="0"/>
        <v>12.040365958398043</v>
      </c>
      <c r="E26" s="29">
        <f t="shared" si="1"/>
        <v>1.6592508932468468</v>
      </c>
      <c r="F26" s="28">
        <v>1397464.4038499999</v>
      </c>
      <c r="G26" s="28">
        <v>1295177.0073500001</v>
      </c>
      <c r="H26" s="29">
        <f t="shared" si="2"/>
        <v>-7.3194992457910972</v>
      </c>
      <c r="I26" s="29">
        <f t="shared" si="3"/>
        <v>1.43856637026999</v>
      </c>
      <c r="J26" s="28">
        <v>2380218.4433400002</v>
      </c>
      <c r="K26" s="28">
        <v>2432058.75899</v>
      </c>
      <c r="L26" s="29">
        <f t="shared" si="4"/>
        <v>2.1779646231652481</v>
      </c>
      <c r="M26" s="29">
        <f t="shared" si="5"/>
        <v>1.4600900915394408</v>
      </c>
    </row>
    <row r="27" spans="1:13" ht="15.5" x14ac:dyDescent="0.35">
      <c r="A27" s="8" t="s">
        <v>34</v>
      </c>
      <c r="B27" s="26">
        <f>B28</f>
        <v>1730134.5815999999</v>
      </c>
      <c r="C27" s="26">
        <f>C28</f>
        <v>1582527.7777799999</v>
      </c>
      <c r="D27" s="27">
        <f t="shared" si="0"/>
        <v>-8.5315215006855531</v>
      </c>
      <c r="E27" s="27">
        <f t="shared" si="1"/>
        <v>10.541829550481607</v>
      </c>
      <c r="F27" s="26">
        <f>F28</f>
        <v>11742201.858890001</v>
      </c>
      <c r="G27" s="26">
        <f>G28</f>
        <v>10169983.78833</v>
      </c>
      <c r="H27" s="27">
        <f t="shared" si="2"/>
        <v>-13.389465531710965</v>
      </c>
      <c r="I27" s="27">
        <f t="shared" si="3"/>
        <v>11.295905178255657</v>
      </c>
      <c r="J27" s="26">
        <f>J28</f>
        <v>19220912.316160001</v>
      </c>
      <c r="K27" s="26">
        <f>K28</f>
        <v>19015516.633650001</v>
      </c>
      <c r="L27" s="27">
        <f t="shared" si="4"/>
        <v>-1.0686052729001478</v>
      </c>
      <c r="M27" s="27">
        <f t="shared" si="5"/>
        <v>11.41599368011402</v>
      </c>
    </row>
    <row r="28" spans="1:13" ht="14" x14ac:dyDescent="0.3">
      <c r="A28" s="9" t="s">
        <v>13</v>
      </c>
      <c r="B28" s="28">
        <v>1730134.5815999999</v>
      </c>
      <c r="C28" s="28">
        <v>1582527.7777799999</v>
      </c>
      <c r="D28" s="29">
        <f t="shared" si="0"/>
        <v>-8.5315215006855531</v>
      </c>
      <c r="E28" s="29">
        <f t="shared" si="1"/>
        <v>10.541829550481607</v>
      </c>
      <c r="F28" s="28">
        <v>11742201.858890001</v>
      </c>
      <c r="G28" s="28">
        <v>10169983.78833</v>
      </c>
      <c r="H28" s="29">
        <f t="shared" si="2"/>
        <v>-13.389465531710965</v>
      </c>
      <c r="I28" s="29">
        <f t="shared" si="3"/>
        <v>11.295905178255657</v>
      </c>
      <c r="J28" s="28">
        <v>19220912.316160001</v>
      </c>
      <c r="K28" s="28">
        <v>19015516.633650001</v>
      </c>
      <c r="L28" s="29">
        <f t="shared" si="4"/>
        <v>-1.0686052729001478</v>
      </c>
      <c r="M28" s="29">
        <f t="shared" si="5"/>
        <v>11.41599368011402</v>
      </c>
    </row>
    <row r="29" spans="1:13" ht="15.5" x14ac:dyDescent="0.35">
      <c r="A29" s="8" t="s">
        <v>35</v>
      </c>
      <c r="B29" s="26">
        <f>B30+B31+B32+B33+B34+B35+B36+B37+B38+B39+B40+B41</f>
        <v>9734819.2301800009</v>
      </c>
      <c r="C29" s="26">
        <f>C30+C31+C32+C33+C34+C35+C36+C37+C38+C39+C40+C41</f>
        <v>8879090.9453599993</v>
      </c>
      <c r="D29" s="27">
        <f t="shared" si="0"/>
        <v>-8.7903870075682828</v>
      </c>
      <c r="E29" s="27">
        <f t="shared" si="1"/>
        <v>59.147058663650242</v>
      </c>
      <c r="F29" s="26">
        <f>F30+F31+F32+F33+F34+F35+F36+F37+F38+F39+F40+F41</f>
        <v>61620816.724189989</v>
      </c>
      <c r="G29" s="26">
        <f>G30+G31+G32+G33+G34+G35+G36+G37+G38+G39+G40+G41</f>
        <v>51307140.79276</v>
      </c>
      <c r="H29" s="27">
        <f t="shared" si="2"/>
        <v>-16.737324299989734</v>
      </c>
      <c r="I29" s="27">
        <f t="shared" si="3"/>
        <v>56.987366885232625</v>
      </c>
      <c r="J29" s="26">
        <f>J30+J31+J32+J33+J34+J35+J36+J37+J38+J39+J40+J41</f>
        <v>106867261.46419999</v>
      </c>
      <c r="K29" s="26">
        <f>K30+K31+K32+K33+K34+K35+K36+K37+K38+K39+K40+K41</f>
        <v>95169105.309840009</v>
      </c>
      <c r="L29" s="27">
        <f t="shared" si="4"/>
        <v>-10.946435787800931</v>
      </c>
      <c r="M29" s="27">
        <f t="shared" si="5"/>
        <v>57.134913854333533</v>
      </c>
    </row>
    <row r="30" spans="1:13" ht="14" x14ac:dyDescent="0.3">
      <c r="A30" s="25" t="s">
        <v>14</v>
      </c>
      <c r="B30" s="28">
        <v>1671698.95521</v>
      </c>
      <c r="C30" s="28">
        <v>1812844.6081399999</v>
      </c>
      <c r="D30" s="29">
        <f t="shared" si="0"/>
        <v>8.4432458661355714</v>
      </c>
      <c r="E30" s="29">
        <f t="shared" si="1"/>
        <v>12.076059029643291</v>
      </c>
      <c r="F30" s="28">
        <v>10382118.79228</v>
      </c>
      <c r="G30" s="28">
        <v>8790127.7939899992</v>
      </c>
      <c r="H30" s="29">
        <f t="shared" si="2"/>
        <v>-15.333970166800469</v>
      </c>
      <c r="I30" s="29">
        <f t="shared" si="3"/>
        <v>9.7632849896573219</v>
      </c>
      <c r="J30" s="28">
        <v>17618104.773490001</v>
      </c>
      <c r="K30" s="28">
        <v>16093488.707900001</v>
      </c>
      <c r="L30" s="29">
        <f t="shared" si="4"/>
        <v>-8.6536894018481085</v>
      </c>
      <c r="M30" s="29">
        <f t="shared" si="5"/>
        <v>9.6617498709056839</v>
      </c>
    </row>
    <row r="31" spans="1:13" ht="14" x14ac:dyDescent="0.3">
      <c r="A31" s="9" t="s">
        <v>15</v>
      </c>
      <c r="B31" s="28">
        <v>2900137.8175300001</v>
      </c>
      <c r="C31" s="28">
        <v>2201411.2523400001</v>
      </c>
      <c r="D31" s="29">
        <f t="shared" si="0"/>
        <v>-24.092874516739137</v>
      </c>
      <c r="E31" s="29">
        <f t="shared" si="1"/>
        <v>14.664451719915855</v>
      </c>
      <c r="F31" s="28">
        <v>18214061.898839999</v>
      </c>
      <c r="G31" s="28">
        <v>12992955.29232</v>
      </c>
      <c r="H31" s="29">
        <f t="shared" si="2"/>
        <v>-28.66525125212469</v>
      </c>
      <c r="I31" s="29">
        <f t="shared" si="3"/>
        <v>14.43140854715779</v>
      </c>
      <c r="J31" s="28">
        <v>30583336.751329999</v>
      </c>
      <c r="K31" s="28">
        <v>25365932.350200001</v>
      </c>
      <c r="L31" s="29">
        <f t="shared" si="4"/>
        <v>-17.05963101263993</v>
      </c>
      <c r="M31" s="29">
        <f t="shared" si="5"/>
        <v>15.228475196284954</v>
      </c>
    </row>
    <row r="32" spans="1:13" ht="14" x14ac:dyDescent="0.3">
      <c r="A32" s="9" t="s">
        <v>16</v>
      </c>
      <c r="B32" s="28">
        <v>88616.060450000004</v>
      </c>
      <c r="C32" s="28">
        <v>141332.83762000001</v>
      </c>
      <c r="D32" s="29">
        <f t="shared" si="0"/>
        <v>59.488964982532124</v>
      </c>
      <c r="E32" s="29">
        <f t="shared" si="1"/>
        <v>0.94147269008194223</v>
      </c>
      <c r="F32" s="28">
        <v>579884.57638999994</v>
      </c>
      <c r="G32" s="28">
        <v>641907.93617</v>
      </c>
      <c r="H32" s="29">
        <f t="shared" si="2"/>
        <v>10.695811253701356</v>
      </c>
      <c r="I32" s="29">
        <f t="shared" si="3"/>
        <v>0.71297372061364617</v>
      </c>
      <c r="J32" s="28">
        <v>927771.04431999999</v>
      </c>
      <c r="K32" s="28">
        <v>1104337.53303</v>
      </c>
      <c r="L32" s="29">
        <f t="shared" si="4"/>
        <v>19.031256665205866</v>
      </c>
      <c r="M32" s="29">
        <f t="shared" si="5"/>
        <v>0.66299067969962766</v>
      </c>
    </row>
    <row r="33" spans="1:13" ht="14" x14ac:dyDescent="0.3">
      <c r="A33" s="9" t="s">
        <v>17</v>
      </c>
      <c r="B33" s="28">
        <v>947242.32441999996</v>
      </c>
      <c r="C33" s="28">
        <v>987931.44354000001</v>
      </c>
      <c r="D33" s="29">
        <f t="shared" si="0"/>
        <v>4.2955343179913488</v>
      </c>
      <c r="E33" s="29">
        <f t="shared" si="1"/>
        <v>6.5809934154645493</v>
      </c>
      <c r="F33" s="28">
        <v>6319560.7315699998</v>
      </c>
      <c r="G33" s="28">
        <v>5698331.4216499999</v>
      </c>
      <c r="H33" s="29">
        <f t="shared" si="2"/>
        <v>-9.8302609359632633</v>
      </c>
      <c r="I33" s="29">
        <f t="shared" si="3"/>
        <v>6.329195085551155</v>
      </c>
      <c r="J33" s="28">
        <v>11280556.59248</v>
      </c>
      <c r="K33" s="28">
        <v>10614627.240329999</v>
      </c>
      <c r="L33" s="29">
        <f t="shared" si="4"/>
        <v>-5.9033377182286522</v>
      </c>
      <c r="M33" s="29">
        <f t="shared" si="5"/>
        <v>6.3725072437915529</v>
      </c>
    </row>
    <row r="34" spans="1:13" ht="14" x14ac:dyDescent="0.3">
      <c r="A34" s="9" t="s">
        <v>18</v>
      </c>
      <c r="B34" s="28">
        <v>682396.39106000005</v>
      </c>
      <c r="C34" s="28">
        <v>668268.41524999996</v>
      </c>
      <c r="D34" s="29">
        <f t="shared" si="0"/>
        <v>-2.0703473809488364</v>
      </c>
      <c r="E34" s="29">
        <f t="shared" si="1"/>
        <v>4.4515943583742352</v>
      </c>
      <c r="F34" s="28">
        <v>4479359.0476700002</v>
      </c>
      <c r="G34" s="28">
        <v>4023991.7346399999</v>
      </c>
      <c r="H34" s="29">
        <f t="shared" si="2"/>
        <v>-10.165903384477872</v>
      </c>
      <c r="I34" s="29">
        <f t="shared" si="3"/>
        <v>4.4694888427193833</v>
      </c>
      <c r="J34" s="28">
        <v>7709368.9099300001</v>
      </c>
      <c r="K34" s="28">
        <v>7378331.3729800005</v>
      </c>
      <c r="L34" s="29">
        <f t="shared" si="4"/>
        <v>-4.2939641469693974</v>
      </c>
      <c r="M34" s="29">
        <f t="shared" si="5"/>
        <v>4.4295922086424362</v>
      </c>
    </row>
    <row r="35" spans="1:13" ht="14" x14ac:dyDescent="0.3">
      <c r="A35" s="9" t="s">
        <v>19</v>
      </c>
      <c r="B35" s="28">
        <v>709203.38445999997</v>
      </c>
      <c r="C35" s="28">
        <v>755128.53260000004</v>
      </c>
      <c r="D35" s="29">
        <f t="shared" si="0"/>
        <v>6.4755963023171814</v>
      </c>
      <c r="E35" s="29">
        <f t="shared" si="1"/>
        <v>5.030203192099127</v>
      </c>
      <c r="F35" s="28">
        <v>4777980.1446599998</v>
      </c>
      <c r="G35" s="28">
        <v>4511505.5970299998</v>
      </c>
      <c r="H35" s="29">
        <f t="shared" si="2"/>
        <v>-5.5771380282485916</v>
      </c>
      <c r="I35" s="29">
        <f t="shared" si="3"/>
        <v>5.010975483923449</v>
      </c>
      <c r="J35" s="28">
        <v>8117235.8004700001</v>
      </c>
      <c r="K35" s="28">
        <v>7854511.3189200005</v>
      </c>
      <c r="L35" s="29">
        <f t="shared" si="4"/>
        <v>-3.23662497934072</v>
      </c>
      <c r="M35" s="29">
        <f t="shared" si="5"/>
        <v>4.7154675470925298</v>
      </c>
    </row>
    <row r="36" spans="1:13" ht="14" x14ac:dyDescent="0.3">
      <c r="A36" s="9" t="s">
        <v>20</v>
      </c>
      <c r="B36" s="28">
        <v>1239199.82916</v>
      </c>
      <c r="C36" s="28">
        <v>1047754.62199</v>
      </c>
      <c r="D36" s="29">
        <f t="shared" si="0"/>
        <v>-15.449098899551364</v>
      </c>
      <c r="E36" s="29">
        <f t="shared" si="1"/>
        <v>6.9794987429809012</v>
      </c>
      <c r="F36" s="28">
        <v>8399163.7054999992</v>
      </c>
      <c r="G36" s="28">
        <v>7021033.2490100004</v>
      </c>
      <c r="H36" s="29">
        <f t="shared" si="2"/>
        <v>-16.407948515011821</v>
      </c>
      <c r="I36" s="29">
        <f t="shared" si="3"/>
        <v>7.798333555379287</v>
      </c>
      <c r="J36" s="28">
        <v>15571364.765140001</v>
      </c>
      <c r="K36" s="28">
        <v>12444834.020300001</v>
      </c>
      <c r="L36" s="29">
        <f t="shared" si="4"/>
        <v>-20.078720086497761</v>
      </c>
      <c r="M36" s="29">
        <f t="shared" si="5"/>
        <v>7.4712746049930807</v>
      </c>
    </row>
    <row r="37" spans="1:13" ht="14" x14ac:dyDescent="0.3">
      <c r="A37" s="10" t="s">
        <v>21</v>
      </c>
      <c r="B37" s="28">
        <v>315492.89546000003</v>
      </c>
      <c r="C37" s="28">
        <v>351646.18982000003</v>
      </c>
      <c r="D37" s="29">
        <f t="shared" si="0"/>
        <v>11.459305385399309</v>
      </c>
      <c r="E37" s="29">
        <f t="shared" si="1"/>
        <v>2.3424512651265954</v>
      </c>
      <c r="F37" s="28">
        <v>2050942.5388499999</v>
      </c>
      <c r="G37" s="28">
        <v>2069710.3931199999</v>
      </c>
      <c r="H37" s="29">
        <f t="shared" si="2"/>
        <v>0.91508435338824667</v>
      </c>
      <c r="I37" s="29">
        <f t="shared" si="3"/>
        <v>2.2988485364117612</v>
      </c>
      <c r="J37" s="28">
        <v>3280155.2931300001</v>
      </c>
      <c r="K37" s="28">
        <v>3533839.7356400001</v>
      </c>
      <c r="L37" s="29">
        <f t="shared" si="4"/>
        <v>7.7339156179989388</v>
      </c>
      <c r="M37" s="29">
        <f t="shared" si="5"/>
        <v>2.1215459388156734</v>
      </c>
    </row>
    <row r="38" spans="1:13" ht="14" x14ac:dyDescent="0.3">
      <c r="A38" s="9" t="s">
        <v>22</v>
      </c>
      <c r="B38" s="28">
        <v>507955.38105999999</v>
      </c>
      <c r="C38" s="28">
        <v>346644.09847999999</v>
      </c>
      <c r="D38" s="29">
        <f t="shared" si="0"/>
        <v>-31.756978780966161</v>
      </c>
      <c r="E38" s="29">
        <f t="shared" si="1"/>
        <v>2.3091304002150217</v>
      </c>
      <c r="F38" s="28">
        <v>2157852.6255700001</v>
      </c>
      <c r="G38" s="28">
        <v>1955787.8484400001</v>
      </c>
      <c r="H38" s="29">
        <f t="shared" si="2"/>
        <v>-9.3641602181531898</v>
      </c>
      <c r="I38" s="29">
        <f t="shared" si="3"/>
        <v>2.1723135989768032</v>
      </c>
      <c r="J38" s="28">
        <v>4634509.5261599999</v>
      </c>
      <c r="K38" s="28">
        <v>3900827.2194500002</v>
      </c>
      <c r="L38" s="29">
        <f t="shared" si="4"/>
        <v>-15.830851195118903</v>
      </c>
      <c r="M38" s="29">
        <f t="shared" si="5"/>
        <v>2.3418674202968597</v>
      </c>
    </row>
    <row r="39" spans="1:13" ht="14" x14ac:dyDescent="0.3">
      <c r="A39" s="9" t="s">
        <v>23</v>
      </c>
      <c r="B39" s="28">
        <v>233957.42892000001</v>
      </c>
      <c r="C39" s="28">
        <v>139792.09813999999</v>
      </c>
      <c r="D39" s="29">
        <f>(C39-B39)/B39*100</f>
        <v>-40.248916742968291</v>
      </c>
      <c r="E39" s="29">
        <f t="shared" si="1"/>
        <v>0.93120922854407107</v>
      </c>
      <c r="F39" s="28">
        <v>1501987.3563600001</v>
      </c>
      <c r="G39" s="28">
        <v>1062673.4954200001</v>
      </c>
      <c r="H39" s="29">
        <f t="shared" si="2"/>
        <v>-29.248838818767275</v>
      </c>
      <c r="I39" s="29">
        <f t="shared" si="3"/>
        <v>1.1803223377292085</v>
      </c>
      <c r="J39" s="28">
        <v>2433609.8440299998</v>
      </c>
      <c r="K39" s="28">
        <v>2301448.5725400001</v>
      </c>
      <c r="L39" s="29">
        <f t="shared" si="4"/>
        <v>-5.4306680183025478</v>
      </c>
      <c r="M39" s="29">
        <f t="shared" si="5"/>
        <v>1.381678071934717</v>
      </c>
    </row>
    <row r="40" spans="1:13" ht="14" x14ac:dyDescent="0.3">
      <c r="A40" s="9" t="s">
        <v>24</v>
      </c>
      <c r="B40" s="28">
        <v>426254.35249000002</v>
      </c>
      <c r="C40" s="28">
        <v>416814.21110999997</v>
      </c>
      <c r="D40" s="29">
        <f>(C40-B40)/B40*100</f>
        <v>-2.2146733106312411</v>
      </c>
      <c r="E40" s="29">
        <f t="shared" si="1"/>
        <v>2.7765606578508479</v>
      </c>
      <c r="F40" s="28">
        <v>2689097.4818000002</v>
      </c>
      <c r="G40" s="28">
        <v>2486472.53792</v>
      </c>
      <c r="H40" s="29">
        <f t="shared" si="2"/>
        <v>-7.5350538703553864</v>
      </c>
      <c r="I40" s="29">
        <f t="shared" si="3"/>
        <v>2.761750520085454</v>
      </c>
      <c r="J40" s="28">
        <v>4590312.2010399997</v>
      </c>
      <c r="K40" s="28">
        <v>4473927.8073899997</v>
      </c>
      <c r="L40" s="29">
        <f t="shared" si="4"/>
        <v>-2.5354352504309285</v>
      </c>
      <c r="M40" s="29">
        <f t="shared" si="5"/>
        <v>2.6859292102571168</v>
      </c>
    </row>
    <row r="41" spans="1:13" ht="14" x14ac:dyDescent="0.3">
      <c r="A41" s="9" t="s">
        <v>25</v>
      </c>
      <c r="B41" s="28">
        <v>12664.409960000001</v>
      </c>
      <c r="C41" s="28">
        <v>9522.6363299999994</v>
      </c>
      <c r="D41" s="29">
        <f t="shared" si="0"/>
        <v>-24.807895827149938</v>
      </c>
      <c r="E41" s="29">
        <f t="shared" si="1"/>
        <v>6.3433963353810532E-2</v>
      </c>
      <c r="F41" s="28">
        <v>68807.824699999997</v>
      </c>
      <c r="G41" s="28">
        <v>52643.493049999997</v>
      </c>
      <c r="H41" s="29">
        <f t="shared" si="2"/>
        <v>-23.491996325237704</v>
      </c>
      <c r="I41" s="29">
        <f t="shared" si="3"/>
        <v>5.8471667027367835E-2</v>
      </c>
      <c r="J41" s="28">
        <v>120935.96268</v>
      </c>
      <c r="K41" s="28">
        <v>102999.43115999999</v>
      </c>
      <c r="L41" s="29">
        <f t="shared" si="4"/>
        <v>-14.83142906586073</v>
      </c>
      <c r="M41" s="29">
        <f t="shared" si="5"/>
        <v>6.1835861619301061E-2</v>
      </c>
    </row>
    <row r="42" spans="1:13" ht="15.5" x14ac:dyDescent="0.35">
      <c r="A42" s="14" t="s">
        <v>36</v>
      </c>
      <c r="B42" s="26">
        <f>B43</f>
        <v>379043.34905000002</v>
      </c>
      <c r="C42" s="26">
        <f>C43</f>
        <v>372759.40753000003</v>
      </c>
      <c r="D42" s="27">
        <f t="shared" si="0"/>
        <v>-1.6578424435488701</v>
      </c>
      <c r="E42" s="27">
        <f t="shared" si="1"/>
        <v>2.4830945735639731</v>
      </c>
      <c r="F42" s="26">
        <f>F43</f>
        <v>2507306.5844000001</v>
      </c>
      <c r="G42" s="26">
        <f>G43</f>
        <v>2223066.8234899999</v>
      </c>
      <c r="H42" s="27">
        <f t="shared" si="2"/>
        <v>-11.33645812117623</v>
      </c>
      <c r="I42" s="27">
        <f t="shared" si="3"/>
        <v>2.4691830946559041</v>
      </c>
      <c r="J42" s="26">
        <f>J43</f>
        <v>4384155.8641499998</v>
      </c>
      <c r="K42" s="26">
        <f>K43</f>
        <v>4025988.7017199998</v>
      </c>
      <c r="L42" s="27">
        <f t="shared" si="4"/>
        <v>-8.1695809530586008</v>
      </c>
      <c r="M42" s="27">
        <f t="shared" si="5"/>
        <v>2.4170083022468947</v>
      </c>
    </row>
    <row r="43" spans="1:13" ht="14" x14ac:dyDescent="0.3">
      <c r="A43" s="9" t="s">
        <v>26</v>
      </c>
      <c r="B43" s="28">
        <v>379043.34905000002</v>
      </c>
      <c r="C43" s="28">
        <v>372759.40753000003</v>
      </c>
      <c r="D43" s="29">
        <f t="shared" si="0"/>
        <v>-1.6578424435488701</v>
      </c>
      <c r="E43" s="29">
        <f t="shared" si="1"/>
        <v>2.4830945735639731</v>
      </c>
      <c r="F43" s="28">
        <v>2507306.5844000001</v>
      </c>
      <c r="G43" s="28">
        <v>2223066.8234899999</v>
      </c>
      <c r="H43" s="29">
        <f t="shared" si="2"/>
        <v>-11.33645812117623</v>
      </c>
      <c r="I43" s="29">
        <f t="shared" si="3"/>
        <v>2.4691830946559041</v>
      </c>
      <c r="J43" s="28">
        <v>4384155.8641499998</v>
      </c>
      <c r="K43" s="28">
        <v>4025988.7017199998</v>
      </c>
      <c r="L43" s="29">
        <f t="shared" si="4"/>
        <v>-8.1695809530586008</v>
      </c>
      <c r="M43" s="29">
        <f t="shared" si="5"/>
        <v>2.4170083022468947</v>
      </c>
    </row>
    <row r="44" spans="1:13" ht="15.5" x14ac:dyDescent="0.35">
      <c r="A44" s="8" t="s">
        <v>37</v>
      </c>
      <c r="B44" s="26">
        <f>B8+B22+B42</f>
        <v>14691737.18155</v>
      </c>
      <c r="C44" s="26">
        <f>C8+C22+C42</f>
        <v>13828263.09354</v>
      </c>
      <c r="D44" s="27">
        <f t="shared" si="0"/>
        <v>-5.8772769846057251</v>
      </c>
      <c r="E44" s="27">
        <f t="shared" si="1"/>
        <v>92.115408372679809</v>
      </c>
      <c r="F44" s="30">
        <f>F8+F22+F42</f>
        <v>95695221.011259988</v>
      </c>
      <c r="G44" s="30">
        <f>G8+G22+G42</f>
        <v>82779270.158050001</v>
      </c>
      <c r="H44" s="31">
        <f t="shared" si="2"/>
        <v>-13.496965383140951</v>
      </c>
      <c r="I44" s="31">
        <f t="shared" si="3"/>
        <v>91.943783381791121</v>
      </c>
      <c r="J44" s="30">
        <f>J8+J22+J42</f>
        <v>165373331.93833995</v>
      </c>
      <c r="K44" s="30">
        <f>K8+K22+K42</f>
        <v>152955726.09222001</v>
      </c>
      <c r="L44" s="31">
        <f t="shared" si="4"/>
        <v>-7.5088321076761586</v>
      </c>
      <c r="M44" s="31">
        <f t="shared" si="5"/>
        <v>91.8271975485562</v>
      </c>
    </row>
    <row r="45" spans="1:13" ht="15.5" x14ac:dyDescent="0.3">
      <c r="A45" s="15" t="s">
        <v>38</v>
      </c>
      <c r="B45" s="19">
        <f>B46-B44</f>
        <v>1240267.5424499996</v>
      </c>
      <c r="C45" s="19">
        <f>C46-C44</f>
        <v>1183626.1634600013</v>
      </c>
      <c r="D45" s="20">
        <f t="shared" si="0"/>
        <v>-4.5668677967747193</v>
      </c>
      <c r="E45" s="20">
        <f t="shared" si="1"/>
        <v>7.8845916273201908</v>
      </c>
      <c r="F45" s="19">
        <f>F46-F44</f>
        <v>8600893.9667400122</v>
      </c>
      <c r="G45" s="19">
        <f>G46-G44</f>
        <v>7253211.7709500045</v>
      </c>
      <c r="H45" s="21">
        <f t="shared" si="2"/>
        <v>-15.66909441043625</v>
      </c>
      <c r="I45" s="20">
        <f t="shared" si="3"/>
        <v>8.0562166182088788</v>
      </c>
      <c r="J45" s="19">
        <f>J46-J44</f>
        <v>15459389.763660043</v>
      </c>
      <c r="K45" s="19">
        <f>K46-K44</f>
        <v>13613362.560779989</v>
      </c>
      <c r="L45" s="21">
        <f t="shared" si="4"/>
        <v>-11.941138887768128</v>
      </c>
      <c r="M45" s="20">
        <f t="shared" si="5"/>
        <v>8.1728024514438058</v>
      </c>
    </row>
    <row r="46" spans="1:13" s="12" customFormat="1" ht="22.5" customHeight="1" x14ac:dyDescent="0.4">
      <c r="A46" s="11" t="s">
        <v>43</v>
      </c>
      <c r="B46" s="22">
        <v>15932004.723999999</v>
      </c>
      <c r="C46" s="22">
        <v>15011889.257000001</v>
      </c>
      <c r="D46" s="32">
        <f t="shared" si="0"/>
        <v>-5.7752648391695169</v>
      </c>
      <c r="E46" s="23">
        <f t="shared" si="1"/>
        <v>100</v>
      </c>
      <c r="F46" s="22">
        <v>104296114.978</v>
      </c>
      <c r="G46" s="22">
        <v>90032481.929000005</v>
      </c>
      <c r="H46" s="32">
        <f t="shared" si="2"/>
        <v>-13.676092395204495</v>
      </c>
      <c r="I46" s="23">
        <f t="shared" si="3"/>
        <v>100</v>
      </c>
      <c r="J46" s="24">
        <v>180832721.70199999</v>
      </c>
      <c r="K46" s="24">
        <v>166569088.653</v>
      </c>
      <c r="L46" s="32">
        <f t="shared" si="4"/>
        <v>-7.8877500237515035</v>
      </c>
      <c r="M46" s="23">
        <f t="shared" si="5"/>
        <v>100</v>
      </c>
    </row>
    <row r="47" spans="1:13" ht="20.25" customHeight="1" x14ac:dyDescent="0.25">
      <c r="C47" s="17"/>
    </row>
    <row r="49" spans="1:1" x14ac:dyDescent="0.25">
      <c r="A49" s="1" t="s">
        <v>41</v>
      </c>
    </row>
    <row r="50" spans="1:1" ht="25" x14ac:dyDescent="0.25">
      <c r="A50" s="18" t="s">
        <v>42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Onural Sürmen</cp:lastModifiedBy>
  <cp:lastPrinted>2016-02-26T09:44:09Z</cp:lastPrinted>
  <dcterms:created xsi:type="dcterms:W3CDTF">2013-08-01T04:41:02Z</dcterms:created>
  <dcterms:modified xsi:type="dcterms:W3CDTF">2020-08-04T06:51:47Z</dcterms:modified>
</cp:coreProperties>
</file>