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7-2008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<sst xmlns="http://schemas.openxmlformats.org/spreadsheetml/2006/main" count="294" uniqueCount="156">
  <si>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</si>
  <si>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</si>
  <si>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</si>
  <si>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</si>
  <si>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</si>
  <si>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</si>
  <si>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</si>
  <si>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</si>
  <si>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</si>
  <si>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</si>
  <si>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</si>
  <si>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</si>
  <si>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</si>
  <si>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</si>
  <si>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</si>
  <si>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</si>
  <si>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</si>
  <si>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</si>
  <si>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</si>
  <si>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</si>
  <si>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</si>
  <si>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</si>
  <si>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</si>
  <si>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</si>
  <si>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</si>
  <si>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</si>
  <si>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</si>
  <si>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</si>
  <si>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</si>
  <si>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</si>
  <si>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</si>
  <si>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</si>
  <si>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</si>
  <si>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</si>
  <si>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</si>
  <si>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</si>
  <si>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</si>
  <si>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</si>
  <si>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</si>
  <si>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</si>
  <si>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</si>
  <si>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</si>
  <si>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</si>
  <si>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</si>
  <si>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</si>
  <si>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</si>
  <si>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</si>
  <si>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</si>
  <si>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</si>
  <si>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</si>
  <si>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</si>
  <si>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</si>
  <si>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</si>
  <si>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</si>
  <si>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</si>
  <si>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</si>
  <si>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</si>
  <si>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</si>
  <si>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</si>
  <si>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</si>
  <si>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</si>
  <si>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</si>
  <si>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</si>
  <si>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</si>
  <si>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</si>
  <si>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</si>
  <si>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</si>
  <si>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</si>
  <si>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</si>
  <si>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</si>
  <si>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</si>
  <si>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</si>
  <si>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</si>
  <si>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</si>
  <si>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</si>
  <si>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</si>
  <si>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</si>
  <si>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</si>
  <si>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</si>
  <si>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</si>
  <si>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</si>
  <si>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</si>
  <si>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</si>
  <si>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</si>
  <si>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</si>
  <si>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</si>
  <si>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</si>
  <si>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</si>
  <si>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</si>
  <si>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</si>
  <si>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</si>
  <si>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</si>
  <si>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</si>
  <si>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</si>
  <si>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</si>
  <si>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</si>
  <si>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</si>
  <si>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</si>
  <si>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</si>
  <si>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</si>
  <si>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</si>
  <si>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</si>
  <si>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</si>
  <si>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</si>
  <si>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</si>
  <si>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</si>
  <si>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</si>
  <si>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</si>
  <si>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</si>
  <si>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</si>
  <si>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</si>
  <si>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</si>
  <si>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</si>
  <si>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</si>
  <si>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</si>
  <si>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</si>
  <si>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</si>
  <si>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</si>
  <si>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</si>
  <si>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</si>
  <si>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</si>
  <si>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</si>
  <si>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</si>
  <si>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</si>
  <si>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</si>
  <si>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</si>
  <si>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</si>
  <si>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</si>
  <si>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</si>
  <si>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</si>
  <si>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</si>
  <si>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İHRACATIMIZDA İLK 20 ÜLKE (1000 $) *</t>
  </si>
  <si>
    <t>Değişim    (08/07)</t>
  </si>
  <si>
    <t xml:space="preserve"> Pay(08)  (%)</t>
  </si>
  <si>
    <t>Genel Toplam</t>
  </si>
  <si>
    <t xml:space="preserve">SEKTÖREL BAZDA İHRACAT RAKAMLARI -1000 $   </t>
  </si>
  <si>
    <t>SUUDI ARABISTAN</t>
  </si>
  <si>
    <t>AZERBAYCAN-NAHCIVAN</t>
  </si>
  <si>
    <t>Not: Sıralama son ayın ihracatına göredir.</t>
  </si>
  <si>
    <t>İHRACATÇI  BİRLİKLERİ  GENEL SEKRETERLİKLERİ BAZINDA İHRACAT RAKAMLARI (1000 $)</t>
  </si>
  <si>
    <t>AĞUSTOS</t>
  </si>
  <si>
    <t>CEZAYİR</t>
  </si>
  <si>
    <t>ISRAIL</t>
  </si>
  <si>
    <t>İNGİLTERE</t>
  </si>
  <si>
    <t>BİRLEŞİK ARAP EMİRLİKLERİ</t>
  </si>
  <si>
    <t>İRAN</t>
  </si>
  <si>
    <t>ARALIK AYI İHRACAT RAKAMLARI - 2008</t>
  </si>
  <si>
    <t>OCAK-ARALIK</t>
  </si>
  <si>
    <t>ARALIK AYI İHRACAT RAKAMLARI - 2008 (YTL)</t>
  </si>
  <si>
    <t>Aralık (2008/2007)</t>
  </si>
  <si>
    <t>Ocak - Aralık  
(2008/2007)</t>
  </si>
  <si>
    <t>OCAK - ARALIK</t>
  </si>
  <si>
    <t>MISIR</t>
  </si>
  <si>
    <t>ABD</t>
  </si>
  <si>
    <t xml:space="preserve">     Su Ürünleri ve Hayvansal Mamulleri</t>
  </si>
  <si>
    <t>Su Ürünleri ve Hayvansal Mamuller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</si>
</sst>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7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4.7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10.25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5" borderId="1" applyNumberFormat="0" applyAlignment="0" applyProtection="0"/>
    <xf numFmtId="0" fontId="61" fillId="16" borderId="2" applyNumberFormat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7" borderId="0" applyNumberFormat="0" applyBorder="0" applyAlignment="0" applyProtection="0"/>
    <xf numFmtId="0" fontId="0" fillId="4" borderId="7" applyNumberFormat="0" applyFont="0" applyAlignment="0" applyProtection="0"/>
    <xf numFmtId="0" fontId="70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4" xfId="0" applyFont="1" applyBorder="1" applyAlignment="1">
      <alignment/>
    </xf>
    <xf numFmtId="180" fontId="13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8" xfId="0" applyNumberFormat="1" applyFont="1" applyFill="1" applyBorder="1" applyAlignment="1">
      <alignment horizontal="center"/>
    </xf>
    <xf numFmtId="49" fontId="17" fillId="17" borderId="19" xfId="0" applyNumberFormat="1" applyFont="1" applyFill="1" applyBorder="1" applyAlignment="1">
      <alignment horizontal="center"/>
    </xf>
    <xf numFmtId="0" fontId="17" fillId="1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1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1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2" xfId="0" applyFont="1" applyFill="1" applyBorder="1" applyAlignment="1">
      <alignment horizontal="center"/>
    </xf>
    <xf numFmtId="3" fontId="22" fillId="17" borderId="2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6" xfId="0" applyNumberFormat="1" applyFont="1" applyFill="1" applyBorder="1" applyAlignment="1">
      <alignment/>
    </xf>
    <xf numFmtId="4" fontId="26" fillId="4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4" fillId="18" borderId="16" xfId="0" applyFont="1" applyFill="1" applyBorder="1" applyAlignment="1">
      <alignment horizontal="center"/>
    </xf>
    <xf numFmtId="3" fontId="19" fillId="17" borderId="25" xfId="0" applyNumberFormat="1" applyFont="1" applyFill="1" applyBorder="1" applyAlignment="1">
      <alignment horizontal="right"/>
    </xf>
    <xf numFmtId="3" fontId="20" fillId="17" borderId="25" xfId="0" applyNumberFormat="1" applyFont="1" applyFill="1" applyBorder="1" applyAlignment="1">
      <alignment/>
    </xf>
    <xf numFmtId="3" fontId="22" fillId="17" borderId="26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7" xfId="0" applyNumberFormat="1" applyFont="1" applyFill="1" applyBorder="1" applyAlignment="1">
      <alignment/>
    </xf>
    <xf numFmtId="3" fontId="21" fillId="17" borderId="25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80" fontId="12" fillId="0" borderId="27" xfId="40" applyNumberFormat="1" applyFont="1" applyFill="1" applyBorder="1" applyAlignment="1">
      <alignment horizontal="center"/>
    </xf>
    <xf numFmtId="3" fontId="30" fillId="17" borderId="26" xfId="0" applyNumberFormat="1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3" xfId="0" applyFont="1" applyFill="1" applyBorder="1" applyAlignment="1">
      <alignment/>
    </xf>
    <xf numFmtId="3" fontId="4" fillId="6" borderId="34" xfId="0" applyNumberFormat="1" applyFont="1" applyFill="1" applyBorder="1" applyAlignment="1">
      <alignment horizontal="center"/>
    </xf>
    <xf numFmtId="2" fontId="4" fillId="6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4" fillId="18" borderId="16" xfId="0" applyNumberFormat="1" applyFont="1" applyFill="1" applyBorder="1" applyAlignment="1">
      <alignment horizontal="center"/>
    </xf>
    <xf numFmtId="3" fontId="26" fillId="4" borderId="16" xfId="0" applyNumberFormat="1" applyFont="1" applyFill="1" applyBorder="1" applyAlignment="1">
      <alignment/>
    </xf>
    <xf numFmtId="49" fontId="25" fillId="4" borderId="37" xfId="0" applyNumberFormat="1" applyFont="1" applyFill="1" applyBorder="1" applyAlignment="1">
      <alignment/>
    </xf>
    <xf numFmtId="4" fontId="26" fillId="4" borderId="3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6" fillId="6" borderId="39" xfId="0" applyFont="1" applyFill="1" applyBorder="1" applyAlignment="1">
      <alignment/>
    </xf>
    <xf numFmtId="3" fontId="4" fillId="6" borderId="40" xfId="0" applyNumberFormat="1" applyFont="1" applyFill="1" applyBorder="1" applyAlignment="1">
      <alignment horizontal="center"/>
    </xf>
    <xf numFmtId="2" fontId="4" fillId="6" borderId="40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27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horizontal="center"/>
    </xf>
    <xf numFmtId="3" fontId="19" fillId="17" borderId="51" xfId="0" applyNumberFormat="1" applyFont="1" applyFill="1" applyBorder="1" applyAlignment="1">
      <alignment horizontal="right"/>
    </xf>
    <xf numFmtId="3" fontId="20" fillId="17" borderId="51" xfId="0" applyNumberFormat="1" applyFont="1" applyFill="1" applyBorder="1" applyAlignment="1">
      <alignment/>
    </xf>
    <xf numFmtId="3" fontId="21" fillId="17" borderId="51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2007-2008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İHR'!$C$24:$N$24</c:f>
              <c:numCache>
                <c:ptCount val="12"/>
                <c:pt idx="0">
                  <c:v>8366009</c:v>
                </c:pt>
                <c:pt idx="1">
                  <c:v>9328321</c:v>
                </c:pt>
                <c:pt idx="2">
                  <c:v>9727071</c:v>
                </c:pt>
                <c:pt idx="3">
                  <c:v>10047958</c:v>
                </c:pt>
                <c:pt idx="4">
                  <c:v>10904323</c:v>
                </c:pt>
                <c:pt idx="5">
                  <c:v>10748906</c:v>
                </c:pt>
                <c:pt idx="6">
                  <c:v>10857114</c:v>
                </c:pt>
                <c:pt idx="7">
                  <c:v>9543803</c:v>
                </c:pt>
                <c:pt idx="8">
                  <c:v>10369353</c:v>
                </c:pt>
                <c:pt idx="9">
                  <c:v>7820605</c:v>
                </c:pt>
                <c:pt idx="10">
                  <c:v>7173052</c:v>
                </c:pt>
                <c:pt idx="11">
                  <c:v>5795020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11727927"/>
        <c:axId val="38442480"/>
      </c:line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79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İHR'!$C$8:$N$8</c:f>
              <c:numCache>
                <c:ptCount val="12"/>
                <c:pt idx="0">
                  <c:v>78450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121756</c:v>
                </c:pt>
                <c:pt idx="9">
                  <c:v>106775</c:v>
                </c:pt>
                <c:pt idx="10">
                  <c:v>96720</c:v>
                </c:pt>
                <c:pt idx="11">
                  <c:v>89955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9774017"/>
        <c:axId val="20857290"/>
      </c:line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7740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190782</c:v>
                </c:pt>
                <c:pt idx="10">
                  <c:v>135446</c:v>
                </c:pt>
                <c:pt idx="11">
                  <c:v>72328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53497883"/>
        <c:axId val="11718900"/>
      </c:line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8900"/>
        <c:crosses val="autoZero"/>
        <c:auto val="1"/>
        <c:lblOffset val="100"/>
        <c:tickLblSkip val="1"/>
        <c:noMultiLvlLbl val="0"/>
      </c:catAx>
      <c:valAx>
        <c:axId val="1171890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978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71575</c:v>
                </c:pt>
                <c:pt idx="8">
                  <c:v>227305</c:v>
                </c:pt>
                <c:pt idx="9">
                  <c:v>185896</c:v>
                </c:pt>
                <c:pt idx="10">
                  <c:v>126276</c:v>
                </c:pt>
                <c:pt idx="11">
                  <c:v>71738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38361237"/>
        <c:axId val="9706814"/>
      </c:line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612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20252463"/>
        <c:axId val="48054440"/>
      </c:line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54440"/>
        <c:crosses val="autoZero"/>
        <c:auto val="1"/>
        <c:lblOffset val="100"/>
        <c:tickLblSkip val="1"/>
        <c:noMultiLvlLbl val="0"/>
      </c:catAx>
      <c:valAx>
        <c:axId val="48054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52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29836777"/>
        <c:axId val="95538"/>
      </c:line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538"/>
        <c:crosses val="autoZero"/>
        <c:auto val="1"/>
        <c:lblOffset val="100"/>
        <c:tickLblSkip val="1"/>
        <c:noMultiLvlLbl val="0"/>
      </c:catAx>
      <c:valAx>
        <c:axId val="9553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367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738588"/>
        <c:crosses val="autoZero"/>
        <c:auto val="1"/>
        <c:lblOffset val="100"/>
        <c:tickLblSkip val="1"/>
        <c:noMultiLvlLbl val="0"/>
      </c:catAx>
      <c:valAx>
        <c:axId val="773858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59843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İHR'!$C$20:$N$20</c:f>
              <c:numCache>
                <c:ptCount val="12"/>
                <c:pt idx="0">
                  <c:v>114379</c:v>
                </c:pt>
                <c:pt idx="1">
                  <c:v>51471</c:v>
                </c:pt>
                <c:pt idx="2">
                  <c:v>49470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94106</c:v>
                </c:pt>
                <c:pt idx="10">
                  <c:v>83150</c:v>
                </c:pt>
                <c:pt idx="11">
                  <c:v>94476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2538429"/>
        <c:axId val="22845862"/>
      </c:lineChart>
      <c:catAx>
        <c:axId val="253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8429"/>
        <c:crossesAt val="1"/>
        <c:crossBetween val="between"/>
        <c:dispUnits/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İHR'!$C$22:$N$22</c:f>
              <c:numCache>
                <c:ptCount val="12"/>
                <c:pt idx="0">
                  <c:v>203008</c:v>
                </c:pt>
                <c:pt idx="1">
                  <c:v>217639</c:v>
                </c:pt>
                <c:pt idx="2">
                  <c:v>211636</c:v>
                </c:pt>
                <c:pt idx="3">
                  <c:v>211230</c:v>
                </c:pt>
                <c:pt idx="4">
                  <c:v>218315</c:v>
                </c:pt>
                <c:pt idx="5">
                  <c:v>217400</c:v>
                </c:pt>
                <c:pt idx="6">
                  <c:v>234936</c:v>
                </c:pt>
                <c:pt idx="7">
                  <c:v>221737</c:v>
                </c:pt>
                <c:pt idx="8">
                  <c:v>243409</c:v>
                </c:pt>
                <c:pt idx="9">
                  <c:v>209277</c:v>
                </c:pt>
                <c:pt idx="10">
                  <c:v>213070</c:v>
                </c:pt>
                <c:pt idx="11">
                  <c:v>198897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İHR'!$C$23:$N$23</c:f>
              <c:numCache>
                <c:ptCount val="12"/>
                <c:pt idx="0">
                  <c:v>137579</c:v>
                </c:pt>
                <c:pt idx="1">
                  <c:v>156497</c:v>
                </c:pt>
                <c:pt idx="2">
                  <c:v>172280</c:v>
                </c:pt>
                <c:pt idx="3">
                  <c:v>159973</c:v>
                </c:pt>
                <c:pt idx="4">
                  <c:v>176870</c:v>
                </c:pt>
                <c:pt idx="5">
                  <c:v>157257</c:v>
                </c:pt>
                <c:pt idx="6">
                  <c:v>170122</c:v>
                </c:pt>
                <c:pt idx="7">
                  <c:v>185399</c:v>
                </c:pt>
                <c:pt idx="8">
                  <c:v>183553</c:v>
                </c:pt>
                <c:pt idx="9">
                  <c:v>198181</c:v>
                </c:pt>
                <c:pt idx="10">
                  <c:v>228646</c:v>
                </c:pt>
                <c:pt idx="11">
                  <c:v>191693</c:v>
                </c:pt>
              </c:numCache>
            </c:numRef>
          </c:val>
          <c:smooth val="0"/>
        </c:ser>
        <c:marker val="1"/>
        <c:axId val="4286167"/>
        <c:axId val="38575504"/>
      </c:lineChart>
      <c:catAx>
        <c:axId val="4286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61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İHR'!$C$26:$N$26</c:f>
              <c:numCache>
                <c:ptCount val="12"/>
                <c:pt idx="0">
                  <c:v>587486</c:v>
                </c:pt>
                <c:pt idx="1">
                  <c:v>612500</c:v>
                </c:pt>
                <c:pt idx="2">
                  <c:v>655344</c:v>
                </c:pt>
                <c:pt idx="3">
                  <c:v>630755</c:v>
                </c:pt>
                <c:pt idx="4">
                  <c:v>639319</c:v>
                </c:pt>
                <c:pt idx="5">
                  <c:v>566214</c:v>
                </c:pt>
                <c:pt idx="6">
                  <c:v>568691</c:v>
                </c:pt>
                <c:pt idx="7">
                  <c:v>507991</c:v>
                </c:pt>
                <c:pt idx="8">
                  <c:v>604756</c:v>
                </c:pt>
                <c:pt idx="9">
                  <c:v>542477</c:v>
                </c:pt>
                <c:pt idx="10">
                  <c:v>515389</c:v>
                </c:pt>
                <c:pt idx="11">
                  <c:v>376908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11635217"/>
        <c:axId val="37608090"/>
      </c:line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08090"/>
        <c:crosses val="autoZero"/>
        <c:auto val="1"/>
        <c:lblOffset val="100"/>
        <c:tickLblSkip val="1"/>
        <c:noMultiLvlLbl val="0"/>
      </c:catAx>
      <c:valAx>
        <c:axId val="3760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3521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İHR'!$C$28:$N$28</c:f>
              <c:numCache>
                <c:ptCount val="12"/>
                <c:pt idx="0">
                  <c:v>98558</c:v>
                </c:pt>
                <c:pt idx="1">
                  <c:v>96429</c:v>
                </c:pt>
                <c:pt idx="2">
                  <c:v>96254</c:v>
                </c:pt>
                <c:pt idx="3">
                  <c:v>99324</c:v>
                </c:pt>
                <c:pt idx="4">
                  <c:v>103499</c:v>
                </c:pt>
                <c:pt idx="5">
                  <c:v>106611</c:v>
                </c:pt>
                <c:pt idx="6">
                  <c:v>128823</c:v>
                </c:pt>
                <c:pt idx="7">
                  <c:v>141892</c:v>
                </c:pt>
                <c:pt idx="8">
                  <c:v>144723</c:v>
                </c:pt>
                <c:pt idx="9">
                  <c:v>108009</c:v>
                </c:pt>
                <c:pt idx="10">
                  <c:v>105307</c:v>
                </c:pt>
                <c:pt idx="11">
                  <c:v>88616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2928491"/>
        <c:axId val="26356420"/>
      </c:line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356420"/>
        <c:crosses val="autoZero"/>
        <c:auto val="1"/>
        <c:lblOffset val="100"/>
        <c:tickLblSkip val="1"/>
        <c:noMultiLvlLbl val="0"/>
      </c:catAx>
      <c:valAx>
        <c:axId val="263564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284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İHR'!$C$52:$N$52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10438001"/>
        <c:axId val="26833146"/>
      </c:line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33146"/>
        <c:crosses val="autoZero"/>
        <c:auto val="1"/>
        <c:lblOffset val="100"/>
        <c:tickLblSkip val="1"/>
        <c:noMultiLvlLbl val="0"/>
      </c:catAx>
      <c:valAx>
        <c:axId val="26833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380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İHR'!$C$30:$N$30</c:f>
              <c:numCache>
                <c:ptCount val="12"/>
                <c:pt idx="0">
                  <c:v>80326</c:v>
                </c:pt>
                <c:pt idx="1">
                  <c:v>87103</c:v>
                </c:pt>
                <c:pt idx="2">
                  <c:v>86950</c:v>
                </c:pt>
                <c:pt idx="3">
                  <c:v>93217</c:v>
                </c:pt>
                <c:pt idx="4">
                  <c:v>103741</c:v>
                </c:pt>
                <c:pt idx="5">
                  <c:v>90243</c:v>
                </c:pt>
                <c:pt idx="6">
                  <c:v>94469</c:v>
                </c:pt>
                <c:pt idx="7">
                  <c:v>103812</c:v>
                </c:pt>
                <c:pt idx="8">
                  <c:v>123938</c:v>
                </c:pt>
                <c:pt idx="9">
                  <c:v>103938</c:v>
                </c:pt>
                <c:pt idx="10">
                  <c:v>120375</c:v>
                </c:pt>
                <c:pt idx="11">
                  <c:v>80494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35881189"/>
        <c:axId val="54495246"/>
      </c:line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881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İHR'!$C$32:$N$32</c:f>
              <c:numCache>
                <c:ptCount val="12"/>
                <c:pt idx="0">
                  <c:v>1033422</c:v>
                </c:pt>
                <c:pt idx="1">
                  <c:v>1008106</c:v>
                </c:pt>
                <c:pt idx="2">
                  <c:v>1160986</c:v>
                </c:pt>
                <c:pt idx="3">
                  <c:v>1235495</c:v>
                </c:pt>
                <c:pt idx="4">
                  <c:v>1492361</c:v>
                </c:pt>
                <c:pt idx="5">
                  <c:v>1338829</c:v>
                </c:pt>
                <c:pt idx="6">
                  <c:v>1370312</c:v>
                </c:pt>
                <c:pt idx="7">
                  <c:v>1169316</c:v>
                </c:pt>
                <c:pt idx="8">
                  <c:v>1266892</c:v>
                </c:pt>
                <c:pt idx="9">
                  <c:v>1025681</c:v>
                </c:pt>
                <c:pt idx="10">
                  <c:v>899968</c:v>
                </c:pt>
                <c:pt idx="11">
                  <c:v>607226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1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İHR'!$C$40:$N$40</c:f>
              <c:numCache>
                <c:ptCount val="12"/>
                <c:pt idx="0">
                  <c:v>498180</c:v>
                </c:pt>
                <c:pt idx="1">
                  <c:v>550553</c:v>
                </c:pt>
                <c:pt idx="2">
                  <c:v>633255</c:v>
                </c:pt>
                <c:pt idx="3">
                  <c:v>647552</c:v>
                </c:pt>
                <c:pt idx="4">
                  <c:v>668548</c:v>
                </c:pt>
                <c:pt idx="5">
                  <c:v>645374</c:v>
                </c:pt>
                <c:pt idx="6">
                  <c:v>664055</c:v>
                </c:pt>
                <c:pt idx="7">
                  <c:v>575267</c:v>
                </c:pt>
                <c:pt idx="8">
                  <c:v>597971</c:v>
                </c:pt>
                <c:pt idx="9">
                  <c:v>488099</c:v>
                </c:pt>
                <c:pt idx="10">
                  <c:v>488194</c:v>
                </c:pt>
                <c:pt idx="11">
                  <c:v>459260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65695801"/>
        <c:axId val="54391298"/>
      </c:line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958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İHR'!$C$36:$N$36</c:f>
              <c:numCache>
                <c:ptCount val="12"/>
                <c:pt idx="0">
                  <c:v>2147247</c:v>
                </c:pt>
                <c:pt idx="1">
                  <c:v>2459749</c:v>
                </c:pt>
                <c:pt idx="2">
                  <c:v>2524526</c:v>
                </c:pt>
                <c:pt idx="3">
                  <c:v>2512072</c:v>
                </c:pt>
                <c:pt idx="4">
                  <c:v>2539085</c:v>
                </c:pt>
                <c:pt idx="5">
                  <c:v>2470063</c:v>
                </c:pt>
                <c:pt idx="6">
                  <c:v>2473798</c:v>
                </c:pt>
                <c:pt idx="7">
                  <c:v>1444667</c:v>
                </c:pt>
                <c:pt idx="8">
                  <c:v>2141926</c:v>
                </c:pt>
                <c:pt idx="9">
                  <c:v>1503683</c:v>
                </c:pt>
                <c:pt idx="10">
                  <c:v>1444433</c:v>
                </c:pt>
                <c:pt idx="11">
                  <c:v>1069351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19759635"/>
        <c:axId val="43618988"/>
      </c:line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İHR'!$C$38:$N$38</c:f>
              <c:numCache>
                <c:ptCount val="12"/>
                <c:pt idx="0">
                  <c:v>727681</c:v>
                </c:pt>
                <c:pt idx="1">
                  <c:v>781502</c:v>
                </c:pt>
                <c:pt idx="2">
                  <c:v>837727</c:v>
                </c:pt>
                <c:pt idx="3">
                  <c:v>800145</c:v>
                </c:pt>
                <c:pt idx="4">
                  <c:v>917464</c:v>
                </c:pt>
                <c:pt idx="5">
                  <c:v>867203</c:v>
                </c:pt>
                <c:pt idx="6">
                  <c:v>802338</c:v>
                </c:pt>
                <c:pt idx="7">
                  <c:v>799479</c:v>
                </c:pt>
                <c:pt idx="8">
                  <c:v>965022</c:v>
                </c:pt>
                <c:pt idx="9">
                  <c:v>898495</c:v>
                </c:pt>
                <c:pt idx="10">
                  <c:v>818140</c:v>
                </c:pt>
                <c:pt idx="11">
                  <c:v>645229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57026573"/>
        <c:axId val="43477110"/>
      </c:lineChart>
      <c:catAx>
        <c:axId val="570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2657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İHR'!$C$34:$N$34</c:f>
              <c:numCache>
                <c:ptCount val="12"/>
                <c:pt idx="0">
                  <c:v>1433835</c:v>
                </c:pt>
                <c:pt idx="1">
                  <c:v>1470892</c:v>
                </c:pt>
                <c:pt idx="2">
                  <c:v>1401253</c:v>
                </c:pt>
                <c:pt idx="3">
                  <c:v>1305984</c:v>
                </c:pt>
                <c:pt idx="4">
                  <c:v>1367287</c:v>
                </c:pt>
                <c:pt idx="5">
                  <c:v>1327648</c:v>
                </c:pt>
                <c:pt idx="6">
                  <c:v>1500618</c:v>
                </c:pt>
                <c:pt idx="7">
                  <c:v>1341920</c:v>
                </c:pt>
                <c:pt idx="8">
                  <c:v>1330383</c:v>
                </c:pt>
                <c:pt idx="9">
                  <c:v>1077421</c:v>
                </c:pt>
                <c:pt idx="10">
                  <c:v>1177383</c:v>
                </c:pt>
                <c:pt idx="11">
                  <c:v>987880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55749671"/>
        <c:axId val="31984992"/>
      </c:line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496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İHR'!$C$42:$N$42</c:f>
              <c:numCache>
                <c:ptCount val="12"/>
                <c:pt idx="0">
                  <c:v>458436</c:v>
                </c:pt>
                <c:pt idx="1">
                  <c:v>496874</c:v>
                </c:pt>
                <c:pt idx="2">
                  <c:v>569734</c:v>
                </c:pt>
                <c:pt idx="3">
                  <c:v>610511</c:v>
                </c:pt>
                <c:pt idx="4">
                  <c:v>600414</c:v>
                </c:pt>
                <c:pt idx="5">
                  <c:v>564249</c:v>
                </c:pt>
                <c:pt idx="6">
                  <c:v>569476</c:v>
                </c:pt>
                <c:pt idx="7">
                  <c:v>532986</c:v>
                </c:pt>
                <c:pt idx="8">
                  <c:v>591195</c:v>
                </c:pt>
                <c:pt idx="9">
                  <c:v>464644</c:v>
                </c:pt>
                <c:pt idx="10">
                  <c:v>405438</c:v>
                </c:pt>
                <c:pt idx="11">
                  <c:v>309179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19429473"/>
        <c:axId val="40647530"/>
      </c:lineChart>
      <c:catAx>
        <c:axId val="1942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47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İHR'!$C$46:$N$46</c:f>
              <c:numCache>
                <c:ptCount val="12"/>
                <c:pt idx="0">
                  <c:v>209711</c:v>
                </c:pt>
                <c:pt idx="1">
                  <c:v>245661</c:v>
                </c:pt>
                <c:pt idx="2">
                  <c:v>287224</c:v>
                </c:pt>
                <c:pt idx="3">
                  <c:v>348354</c:v>
                </c:pt>
                <c:pt idx="4">
                  <c:v>378430</c:v>
                </c:pt>
                <c:pt idx="5">
                  <c:v>353747</c:v>
                </c:pt>
                <c:pt idx="6">
                  <c:v>327915</c:v>
                </c:pt>
                <c:pt idx="7">
                  <c:v>268872</c:v>
                </c:pt>
                <c:pt idx="8">
                  <c:v>290774</c:v>
                </c:pt>
                <c:pt idx="9">
                  <c:v>266772</c:v>
                </c:pt>
                <c:pt idx="10">
                  <c:v>220351</c:v>
                </c:pt>
                <c:pt idx="11">
                  <c:v>206023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30283451"/>
        <c:axId val="4115604"/>
      </c:line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8345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İHR'!$C$48:$N$48</c:f>
              <c:numCache>
                <c:ptCount val="12"/>
                <c:pt idx="0">
                  <c:v>119195</c:v>
                </c:pt>
                <c:pt idx="1">
                  <c:v>133190</c:v>
                </c:pt>
                <c:pt idx="2">
                  <c:v>120411</c:v>
                </c:pt>
                <c:pt idx="3">
                  <c:v>137092</c:v>
                </c:pt>
                <c:pt idx="4">
                  <c:v>130023</c:v>
                </c:pt>
                <c:pt idx="5">
                  <c:v>120275</c:v>
                </c:pt>
                <c:pt idx="6">
                  <c:v>120005</c:v>
                </c:pt>
                <c:pt idx="7">
                  <c:v>116735</c:v>
                </c:pt>
                <c:pt idx="8">
                  <c:v>148526</c:v>
                </c:pt>
                <c:pt idx="9">
                  <c:v>119589</c:v>
                </c:pt>
                <c:pt idx="10">
                  <c:v>147253</c:v>
                </c:pt>
                <c:pt idx="11">
                  <c:v>94874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37040437"/>
        <c:axId val="64928478"/>
      </c:line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404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İHR'!$C$44:$N$44</c:f>
              <c:numCache>
                <c:ptCount val="12"/>
                <c:pt idx="0">
                  <c:v>965941</c:v>
                </c:pt>
                <c:pt idx="1">
                  <c:v>1379048</c:v>
                </c:pt>
                <c:pt idx="2">
                  <c:v>1344547</c:v>
                </c:pt>
                <c:pt idx="3">
                  <c:v>1617271</c:v>
                </c:pt>
                <c:pt idx="4">
                  <c:v>1954857</c:v>
                </c:pt>
                <c:pt idx="5">
                  <c:v>2292079</c:v>
                </c:pt>
                <c:pt idx="6">
                  <c:v>2231933</c:v>
                </c:pt>
                <c:pt idx="7">
                  <c:v>2537724</c:v>
                </c:pt>
                <c:pt idx="8">
                  <c:v>2160771</c:v>
                </c:pt>
                <c:pt idx="9">
                  <c:v>1218994</c:v>
                </c:pt>
                <c:pt idx="10">
                  <c:v>827971</c:v>
                </c:pt>
                <c:pt idx="11">
                  <c:v>867800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47485391"/>
        <c:axId val="24715336"/>
      </c:line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  <c:max val="2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8539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40171723"/>
        <c:axId val="26001188"/>
      </c:line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17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İHR'!$C$54:$N$54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21111433"/>
        <c:axId val="55785170"/>
      </c:line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1143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2007-2008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İHR'!$C$2:$N$2</c:f>
              <c:numCache>
                <c:ptCount val="12"/>
                <c:pt idx="0">
                  <c:v>1192602</c:v>
                </c:pt>
                <c:pt idx="1">
                  <c:v>1021487</c:v>
                </c:pt>
                <c:pt idx="2">
                  <c:v>1005213</c:v>
                </c:pt>
                <c:pt idx="3">
                  <c:v>1021567</c:v>
                </c:pt>
                <c:pt idx="4">
                  <c:v>1035403</c:v>
                </c:pt>
                <c:pt idx="5">
                  <c:v>1010930</c:v>
                </c:pt>
                <c:pt idx="6">
                  <c:v>983744</c:v>
                </c:pt>
                <c:pt idx="7">
                  <c:v>1034982</c:v>
                </c:pt>
                <c:pt idx="8">
                  <c:v>1361499</c:v>
                </c:pt>
                <c:pt idx="9">
                  <c:v>1433846</c:v>
                </c:pt>
                <c:pt idx="10">
                  <c:v>1296721</c:v>
                </c:pt>
                <c:pt idx="11">
                  <c:v>1160900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32684101"/>
        <c:axId val="25721454"/>
      </c:line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21454"/>
        <c:crosses val="autoZero"/>
        <c:auto val="1"/>
        <c:lblOffset val="100"/>
        <c:tickLblSkip val="1"/>
        <c:noMultiLvlLbl val="0"/>
      </c:catAx>
      <c:valAx>
        <c:axId val="257214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841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2004-2008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marker val="1"/>
        <c:axId val="30166495"/>
        <c:axId val="3063000"/>
      </c:line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64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265"/>
          <c:w val="0.092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2002-2008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825"/>
          <c:w val="0.968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'2007-2008 AYLIK İHR'!$A$56:$A$62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'2007-2008 AYLIK İHR'!$O$56:$O$62</c:f>
              <c:numCache>
                <c:ptCount val="7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  <c:pt idx="6">
                  <c:v>127498828</c:v>
                </c:pt>
              </c:numCache>
            </c:numRef>
          </c:val>
        </c:ser>
        <c:axId val="27567001"/>
        <c:axId val="46776418"/>
      </c:bar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76418"/>
        <c:crosses val="autoZero"/>
        <c:auto val="1"/>
        <c:lblOffset val="100"/>
        <c:tickLblSkip val="1"/>
        <c:noMultiLvlLbl val="0"/>
      </c:catAx>
      <c:valAx>
        <c:axId val="46776418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6700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0"/>
      <c:hPercent val="88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18334579"/>
        <c:axId val="30793484"/>
      </c:bar3DChart>
      <c:catAx>
        <c:axId val="183345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93484"/>
        <c:crosses val="autoZero"/>
        <c:auto val="0"/>
        <c:lblOffset val="100"/>
        <c:tickLblSkip val="1"/>
        <c:noMultiLvlLbl val="0"/>
      </c:catAx>
      <c:valAx>
        <c:axId val="307934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3457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İHR'!$C$4:$N$4</c:f>
              <c:numCache>
                <c:ptCount val="12"/>
                <c:pt idx="0">
                  <c:v>307910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319315</c:v>
                </c:pt>
                <c:pt idx="7">
                  <c:v>337080</c:v>
                </c:pt>
                <c:pt idx="8">
                  <c:v>360312</c:v>
                </c:pt>
                <c:pt idx="9">
                  <c:v>353905</c:v>
                </c:pt>
                <c:pt idx="10">
                  <c:v>356377</c:v>
                </c:pt>
                <c:pt idx="11">
                  <c:v>307383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8705901"/>
        <c:axId val="11244246"/>
      </c:lineChart>
      <c:catAx>
        <c:axId val="87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44246"/>
        <c:crosses val="autoZero"/>
        <c:auto val="1"/>
        <c:lblOffset val="100"/>
        <c:tickLblSkip val="1"/>
        <c:noMultiLvlLbl val="0"/>
      </c:catAx>
      <c:valAx>
        <c:axId val="1124424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0590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90082</c:v>
                </c:pt>
                <c:pt idx="8">
                  <c:v>108241</c:v>
                </c:pt>
                <c:pt idx="9">
                  <c:v>158008</c:v>
                </c:pt>
                <c:pt idx="10">
                  <c:v>192228</c:v>
                </c:pt>
                <c:pt idx="11">
                  <c:v>247675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34089351"/>
        <c:axId val="38368704"/>
      </c:line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893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66675</xdr:rowOff>
    </xdr:from>
    <xdr:to>
      <xdr:col>11</xdr:col>
      <xdr:colOff>561975</xdr:colOff>
      <xdr:row>51</xdr:row>
      <xdr:rowOff>104775</xdr:rowOff>
    </xdr:to>
    <xdr:graphicFrame>
      <xdr:nvGraphicFramePr>
        <xdr:cNvPr id="2" name="Chart 6"/>
        <xdr:cNvGraphicFramePr/>
      </xdr:nvGraphicFramePr>
      <xdr:xfrm>
        <a:off x="114300" y="3467100"/>
        <a:ext cx="7153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31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693545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0" zoomScaleNormal="70" zoomScalePageLayoutView="0" workbookViewId="0" topLeftCell="A7">
      <selection activeCell="J41" sqref="J41"/>
    </sheetView>
  </sheetViews>
  <sheetFormatPr defaultColWidth="9.140625" defaultRowHeight="12.75"/>
  <cols>
    <col min="1" max="1" width="48.7109375" style="1" customWidth="1"/>
    <col min="2" max="2" width="15.140625" style="1" customWidth="1"/>
    <col min="3" max="3" width="15.57421875" style="1" bestFit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6.421875" style="1" customWidth="1"/>
    <col min="8" max="8" width="9.57421875" style="1" customWidth="1"/>
    <col min="9" max="9" width="9.57421875" style="1" bestFit="1" customWidth="1"/>
    <col min="10" max="16384" width="9.140625" style="1" customWidth="1"/>
  </cols>
  <sheetData>
    <row r="1" spans="2:6" ht="26.25">
      <c r="B1" s="75" t="s">
        <v>146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2"/>
      <c r="C4" s="2"/>
      <c r="D4" s="2"/>
      <c r="E4" s="2"/>
      <c r="F4" s="2"/>
    </row>
    <row r="5" spans="1:9" ht="27" thickBot="1">
      <c r="A5" s="110" t="s">
        <v>135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147</v>
      </c>
      <c r="G6" s="107"/>
      <c r="H6" s="107"/>
      <c r="I6" s="108"/>
    </row>
    <row r="7" spans="1:9" ht="31.5" thickBot="1" thickTop="1">
      <c r="A7" s="48" t="s">
        <v>1</v>
      </c>
      <c r="B7" s="3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7.25" thickTop="1">
      <c r="A8" s="76" t="s">
        <v>2</v>
      </c>
      <c r="B8" s="77">
        <v>1110205</v>
      </c>
      <c r="C8" s="77">
        <v>1160900</v>
      </c>
      <c r="D8" s="78">
        <f aca="true" t="shared" si="0" ref="D8:D41">(C8-B8)/B8*100</f>
        <v>4.566273796280867</v>
      </c>
      <c r="E8" s="78">
        <f aca="true" t="shared" si="1" ref="E8:E41">C8/C$41*100</f>
        <v>16.32700477307165</v>
      </c>
      <c r="F8" s="77">
        <v>11355230</v>
      </c>
      <c r="G8" s="77">
        <v>13558893</v>
      </c>
      <c r="H8" s="78">
        <f aca="true" t="shared" si="2" ref="H8:H41">(G8-F8)/F8*100</f>
        <v>19.406590619476663</v>
      </c>
      <c r="I8" s="78">
        <f aca="true" t="shared" si="3" ref="I8:I41">G8/G$41*100</f>
        <v>10.634523636562369</v>
      </c>
    </row>
    <row r="9" spans="1:9" ht="15.75">
      <c r="A9" s="49" t="s">
        <v>90</v>
      </c>
      <c r="B9" s="4">
        <v>855702</v>
      </c>
      <c r="C9" s="4">
        <v>867527</v>
      </c>
      <c r="D9" s="34">
        <f t="shared" si="0"/>
        <v>1.3819063178536453</v>
      </c>
      <c r="E9" s="34">
        <f t="shared" si="1"/>
        <v>12.200979817183677</v>
      </c>
      <c r="F9" s="4">
        <v>8645036</v>
      </c>
      <c r="G9" s="4">
        <v>10104146</v>
      </c>
      <c r="H9" s="34">
        <f t="shared" si="2"/>
        <v>16.87800953055603</v>
      </c>
      <c r="I9" s="34">
        <f t="shared" si="3"/>
        <v>7.924893239018636</v>
      </c>
    </row>
    <row r="10" spans="1:9" ht="14.25">
      <c r="A10" s="50" t="s">
        <v>3</v>
      </c>
      <c r="B10" s="5">
        <v>281411</v>
      </c>
      <c r="C10" s="5">
        <v>307383</v>
      </c>
      <c r="D10" s="35">
        <f t="shared" si="0"/>
        <v>9.229205681369953</v>
      </c>
      <c r="E10" s="35">
        <f t="shared" si="1"/>
        <v>4.323062889276495</v>
      </c>
      <c r="F10" s="5">
        <v>2807971</v>
      </c>
      <c r="G10" s="5">
        <v>3806566</v>
      </c>
      <c r="H10" s="35">
        <f t="shared" si="2"/>
        <v>35.562867280324475</v>
      </c>
      <c r="I10" s="35">
        <f t="shared" si="3"/>
        <v>2.9855694046066055</v>
      </c>
    </row>
    <row r="11" spans="1:9" ht="14.25">
      <c r="A11" s="50" t="s">
        <v>4</v>
      </c>
      <c r="B11" s="5">
        <v>199747</v>
      </c>
      <c r="C11" s="5">
        <v>247675</v>
      </c>
      <c r="D11" s="35">
        <f t="shared" si="0"/>
        <v>23.9943528563633</v>
      </c>
      <c r="E11" s="35">
        <f t="shared" si="1"/>
        <v>3.483324065096495</v>
      </c>
      <c r="F11" s="5">
        <v>1478862</v>
      </c>
      <c r="G11" s="5">
        <v>1770762</v>
      </c>
      <c r="H11" s="35">
        <f t="shared" si="2"/>
        <v>19.738150009940075</v>
      </c>
      <c r="I11" s="35">
        <f t="shared" si="3"/>
        <v>1.3888457076640734</v>
      </c>
    </row>
    <row r="12" spans="1:9" ht="14.25">
      <c r="A12" s="50" t="s">
        <v>5</v>
      </c>
      <c r="B12" s="5">
        <v>89441</v>
      </c>
      <c r="C12" s="5">
        <v>89955</v>
      </c>
      <c r="D12" s="35">
        <f t="shared" si="0"/>
        <v>0.5746805156471864</v>
      </c>
      <c r="E12" s="35">
        <f t="shared" si="1"/>
        <v>1.2651354245513484</v>
      </c>
      <c r="F12" s="5">
        <v>1000293</v>
      </c>
      <c r="G12" s="5">
        <v>1097900</v>
      </c>
      <c r="H12" s="35">
        <f t="shared" si="2"/>
        <v>9.757840952600889</v>
      </c>
      <c r="I12" s="35">
        <f t="shared" si="3"/>
        <v>0.8611059546366968</v>
      </c>
    </row>
    <row r="13" spans="1:9" ht="14.25">
      <c r="A13" s="50" t="s">
        <v>6</v>
      </c>
      <c r="B13" s="5">
        <v>79573</v>
      </c>
      <c r="C13" s="5">
        <v>72328</v>
      </c>
      <c r="D13" s="35">
        <f t="shared" si="0"/>
        <v>-9.104847121511066</v>
      </c>
      <c r="E13" s="35">
        <f t="shared" si="1"/>
        <v>1.0172276692451774</v>
      </c>
      <c r="F13" s="5">
        <v>904569</v>
      </c>
      <c r="G13" s="5">
        <v>1081512</v>
      </c>
      <c r="H13" s="35">
        <f t="shared" si="2"/>
        <v>19.561028511921148</v>
      </c>
      <c r="I13" s="35">
        <f t="shared" si="3"/>
        <v>0.8482525031524212</v>
      </c>
    </row>
    <row r="14" spans="1:9" ht="14.25">
      <c r="A14" s="50" t="s">
        <v>7</v>
      </c>
      <c r="B14" s="5">
        <v>141011</v>
      </c>
      <c r="C14" s="5">
        <v>71738</v>
      </c>
      <c r="D14" s="35">
        <f t="shared" si="0"/>
        <v>-49.12595471275291</v>
      </c>
      <c r="E14" s="35">
        <f t="shared" si="1"/>
        <v>1.0089298547769956</v>
      </c>
      <c r="F14" s="5">
        <v>1517100</v>
      </c>
      <c r="G14" s="5">
        <v>1416010</v>
      </c>
      <c r="H14" s="35">
        <f t="shared" si="2"/>
        <v>-6.66337090501615</v>
      </c>
      <c r="I14" s="35">
        <f t="shared" si="3"/>
        <v>1.110606287298578</v>
      </c>
    </row>
    <row r="15" spans="1:9" ht="14.25">
      <c r="A15" s="50" t="s">
        <v>8</v>
      </c>
      <c r="B15" s="5">
        <v>22066</v>
      </c>
      <c r="C15" s="5">
        <v>20851</v>
      </c>
      <c r="D15" s="35">
        <f t="shared" si="0"/>
        <v>-5.506208646786912</v>
      </c>
      <c r="E15" s="35">
        <f t="shared" si="1"/>
        <v>0.2932503889424731</v>
      </c>
      <c r="F15" s="5">
        <v>246766</v>
      </c>
      <c r="G15" s="5">
        <v>186646</v>
      </c>
      <c r="H15" s="35">
        <f t="shared" si="2"/>
        <v>-24.363161861844826</v>
      </c>
      <c r="I15" s="35">
        <f t="shared" si="3"/>
        <v>0.14639036525104374</v>
      </c>
    </row>
    <row r="16" spans="1:9" ht="14.25">
      <c r="A16" s="50" t="s">
        <v>9</v>
      </c>
      <c r="B16" s="5">
        <v>37871</v>
      </c>
      <c r="C16" s="5">
        <v>52667</v>
      </c>
      <c r="D16" s="35">
        <f t="shared" si="0"/>
        <v>39.06947268358375</v>
      </c>
      <c r="E16" s="35">
        <f t="shared" si="1"/>
        <v>0.7407135501622575</v>
      </c>
      <c r="F16" s="5">
        <v>642457</v>
      </c>
      <c r="G16" s="5">
        <v>699038</v>
      </c>
      <c r="H16" s="35">
        <f t="shared" si="2"/>
        <v>8.8069707388977</v>
      </c>
      <c r="I16" s="35">
        <f t="shared" si="3"/>
        <v>0.5482701378243258</v>
      </c>
    </row>
    <row r="17" spans="1:9" ht="14.25">
      <c r="A17" s="50" t="s">
        <v>10</v>
      </c>
      <c r="B17" s="5">
        <v>4581</v>
      </c>
      <c r="C17" s="5">
        <v>4928</v>
      </c>
      <c r="D17" s="35">
        <f t="shared" si="0"/>
        <v>7.574765335079676</v>
      </c>
      <c r="E17" s="35">
        <f t="shared" si="1"/>
        <v>0.06930784694779663</v>
      </c>
      <c r="F17" s="5">
        <v>47019</v>
      </c>
      <c r="G17" s="5">
        <v>45713</v>
      </c>
      <c r="H17" s="35">
        <f t="shared" si="2"/>
        <v>-2.77760054446075</v>
      </c>
      <c r="I17" s="35">
        <f t="shared" si="3"/>
        <v>0.03585366290582687</v>
      </c>
    </row>
    <row r="18" spans="1:9" ht="15.75">
      <c r="A18" s="49" t="s">
        <v>91</v>
      </c>
      <c r="B18" s="4">
        <v>62809</v>
      </c>
      <c r="C18" s="4">
        <v>94476</v>
      </c>
      <c r="D18" s="34">
        <f t="shared" si="0"/>
        <v>50.41793373561114</v>
      </c>
      <c r="E18" s="34">
        <f t="shared" si="1"/>
        <v>1.3287191859253316</v>
      </c>
      <c r="F18" s="4">
        <v>592143</v>
      </c>
      <c r="G18" s="4">
        <v>854194</v>
      </c>
      <c r="H18" s="34">
        <f t="shared" si="2"/>
        <v>44.254681723840356</v>
      </c>
      <c r="I18" s="34">
        <f t="shared" si="3"/>
        <v>0.6699622368293456</v>
      </c>
    </row>
    <row r="19" spans="1:9" ht="14.25">
      <c r="A19" s="50" t="s">
        <v>154</v>
      </c>
      <c r="B19" s="5">
        <v>62809</v>
      </c>
      <c r="C19" s="5">
        <v>94476</v>
      </c>
      <c r="D19" s="35">
        <f t="shared" si="0"/>
        <v>50.41793373561114</v>
      </c>
      <c r="E19" s="35">
        <f t="shared" si="1"/>
        <v>1.3287191859253316</v>
      </c>
      <c r="F19" s="5">
        <v>592143</v>
      </c>
      <c r="G19" s="5">
        <v>854194</v>
      </c>
      <c r="H19" s="35">
        <f t="shared" si="2"/>
        <v>44.254681723840356</v>
      </c>
      <c r="I19" s="35">
        <f t="shared" si="3"/>
        <v>0.6699622368293456</v>
      </c>
    </row>
    <row r="20" spans="1:9" ht="15.75">
      <c r="A20" s="49" t="s">
        <v>92</v>
      </c>
      <c r="B20" s="4">
        <v>191693</v>
      </c>
      <c r="C20" s="4">
        <v>198897</v>
      </c>
      <c r="D20" s="34">
        <f t="shared" si="0"/>
        <v>3.758092366440089</v>
      </c>
      <c r="E20" s="34">
        <f t="shared" si="1"/>
        <v>2.7973057699626427</v>
      </c>
      <c r="F20" s="4">
        <v>2118051</v>
      </c>
      <c r="G20" s="4">
        <v>2600553</v>
      </c>
      <c r="H20" s="34">
        <f t="shared" si="2"/>
        <v>22.78047129176776</v>
      </c>
      <c r="I20" s="34">
        <f t="shared" si="3"/>
        <v>2.039668160714387</v>
      </c>
    </row>
    <row r="21" spans="1:9" ht="14.25">
      <c r="A21" s="50" t="s">
        <v>11</v>
      </c>
      <c r="B21" s="5">
        <v>191693</v>
      </c>
      <c r="C21" s="5">
        <v>198897</v>
      </c>
      <c r="D21" s="35">
        <f t="shared" si="0"/>
        <v>3.758092366440089</v>
      </c>
      <c r="E21" s="35">
        <f t="shared" si="1"/>
        <v>2.7973057699626427</v>
      </c>
      <c r="F21" s="5">
        <v>2118051</v>
      </c>
      <c r="G21" s="5">
        <v>2600553</v>
      </c>
      <c r="H21" s="35">
        <f t="shared" si="2"/>
        <v>22.78047129176776</v>
      </c>
      <c r="I21" s="35">
        <f t="shared" si="3"/>
        <v>2.039668160714387</v>
      </c>
    </row>
    <row r="22" spans="1:9" ht="16.5">
      <c r="A22" s="57" t="s">
        <v>12</v>
      </c>
      <c r="B22" s="79">
        <v>8156086</v>
      </c>
      <c r="C22" s="79">
        <v>5795020</v>
      </c>
      <c r="D22" s="80">
        <f t="shared" si="0"/>
        <v>-28.948517708126175</v>
      </c>
      <c r="E22" s="80">
        <f t="shared" si="1"/>
        <v>81.50169627017459</v>
      </c>
      <c r="F22" s="79">
        <v>91893604</v>
      </c>
      <c r="G22" s="79">
        <v>110681534</v>
      </c>
      <c r="H22" s="80">
        <f t="shared" si="2"/>
        <v>20.445307597251272</v>
      </c>
      <c r="I22" s="80">
        <f t="shared" si="3"/>
        <v>86.80984424421533</v>
      </c>
    </row>
    <row r="23" spans="1:9" ht="15.75">
      <c r="A23" s="49" t="s">
        <v>93</v>
      </c>
      <c r="B23" s="4">
        <v>750409</v>
      </c>
      <c r="C23" s="4">
        <v>546018</v>
      </c>
      <c r="D23" s="34">
        <f t="shared" si="0"/>
        <v>-27.237279936674536</v>
      </c>
      <c r="E23" s="34">
        <f t="shared" si="1"/>
        <v>7.679247559809663</v>
      </c>
      <c r="F23" s="4">
        <v>8826565</v>
      </c>
      <c r="G23" s="4">
        <v>9294485</v>
      </c>
      <c r="H23" s="34">
        <f t="shared" si="2"/>
        <v>5.3012695199095</v>
      </c>
      <c r="I23" s="34">
        <f t="shared" si="3"/>
        <v>7.28985916639171</v>
      </c>
    </row>
    <row r="24" spans="1:9" ht="14.25">
      <c r="A24" s="50" t="s">
        <v>13</v>
      </c>
      <c r="B24" s="5">
        <v>519600</v>
      </c>
      <c r="C24" s="5">
        <v>376908</v>
      </c>
      <c r="D24" s="35">
        <f t="shared" si="0"/>
        <v>-27.46189376443418</v>
      </c>
      <c r="E24" s="35">
        <f t="shared" si="1"/>
        <v>5.30086890775165</v>
      </c>
      <c r="F24" s="5">
        <v>6554050</v>
      </c>
      <c r="G24" s="5">
        <v>6807831</v>
      </c>
      <c r="H24" s="35">
        <f t="shared" si="2"/>
        <v>3.872124869355589</v>
      </c>
      <c r="I24" s="35">
        <f t="shared" si="3"/>
        <v>5.339524375863283</v>
      </c>
    </row>
    <row r="25" spans="1:9" ht="14.25">
      <c r="A25" s="50" t="s">
        <v>14</v>
      </c>
      <c r="B25" s="5">
        <v>135162</v>
      </c>
      <c r="C25" s="5">
        <v>88616</v>
      </c>
      <c r="D25" s="35">
        <f t="shared" si="0"/>
        <v>-34.43719388585549</v>
      </c>
      <c r="E25" s="35">
        <f t="shared" si="1"/>
        <v>1.2463036049362715</v>
      </c>
      <c r="F25" s="5">
        <v>1268796</v>
      </c>
      <c r="G25" s="5">
        <v>1318046</v>
      </c>
      <c r="H25" s="35">
        <f t="shared" si="2"/>
        <v>3.8816326659289593</v>
      </c>
      <c r="I25" s="35">
        <f t="shared" si="3"/>
        <v>1.0337710712132977</v>
      </c>
    </row>
    <row r="26" spans="1:9" ht="14.25">
      <c r="A26" s="50" t="s">
        <v>15</v>
      </c>
      <c r="B26" s="5">
        <v>95647</v>
      </c>
      <c r="C26" s="5">
        <v>80494</v>
      </c>
      <c r="D26" s="35">
        <f t="shared" si="0"/>
        <v>-15.842629669513942</v>
      </c>
      <c r="E26" s="35">
        <f t="shared" si="1"/>
        <v>1.1320750471217413</v>
      </c>
      <c r="F26" s="5">
        <v>1003720</v>
      </c>
      <c r="G26" s="5">
        <v>1168608</v>
      </c>
      <c r="H26" s="35">
        <f t="shared" si="2"/>
        <v>16.427688996931415</v>
      </c>
      <c r="I26" s="35">
        <f t="shared" si="3"/>
        <v>0.9165637193151298</v>
      </c>
    </row>
    <row r="27" spans="1:9" ht="15.75">
      <c r="A27" s="49" t="s">
        <v>94</v>
      </c>
      <c r="B27" s="4">
        <v>1087087</v>
      </c>
      <c r="C27" s="4">
        <v>607226</v>
      </c>
      <c r="D27" s="34">
        <f t="shared" si="0"/>
        <v>-44.141913204738906</v>
      </c>
      <c r="E27" s="34">
        <f t="shared" si="1"/>
        <v>8.540082522468092</v>
      </c>
      <c r="F27" s="4">
        <v>10457267</v>
      </c>
      <c r="G27" s="4">
        <v>13608594</v>
      </c>
      <c r="H27" s="34">
        <f t="shared" si="2"/>
        <v>30.13528295681845</v>
      </c>
      <c r="I27" s="34">
        <f t="shared" si="3"/>
        <v>10.67350517135734</v>
      </c>
    </row>
    <row r="28" spans="1:9" ht="15">
      <c r="A28" s="50" t="s">
        <v>16</v>
      </c>
      <c r="B28" s="5">
        <v>1087087</v>
      </c>
      <c r="C28" s="5">
        <v>607226</v>
      </c>
      <c r="D28" s="35">
        <f t="shared" si="0"/>
        <v>-44.141913204738906</v>
      </c>
      <c r="E28" s="35">
        <f t="shared" si="1"/>
        <v>8.540082522468092</v>
      </c>
      <c r="F28" s="5">
        <v>10457267</v>
      </c>
      <c r="G28" s="81">
        <v>13608594</v>
      </c>
      <c r="H28" s="35">
        <f t="shared" si="2"/>
        <v>30.13528295681845</v>
      </c>
      <c r="I28" s="35">
        <f t="shared" si="3"/>
        <v>10.67350517135734</v>
      </c>
    </row>
    <row r="29" spans="1:9" ht="15.75">
      <c r="A29" s="49" t="s">
        <v>95</v>
      </c>
      <c r="B29" s="4">
        <v>6318589</v>
      </c>
      <c r="C29" s="4">
        <v>4641776</v>
      </c>
      <c r="D29" s="34">
        <f t="shared" si="0"/>
        <v>-26.537776076272724</v>
      </c>
      <c r="E29" s="34">
        <f t="shared" si="1"/>
        <v>65.28236618789684</v>
      </c>
      <c r="F29" s="4">
        <v>72609772</v>
      </c>
      <c r="G29" s="4">
        <v>87778455</v>
      </c>
      <c r="H29" s="34">
        <f t="shared" si="2"/>
        <v>20.890690856321655</v>
      </c>
      <c r="I29" s="34">
        <f t="shared" si="3"/>
        <v>68.84647990646627</v>
      </c>
    </row>
    <row r="30" spans="1:9" ht="14.25">
      <c r="A30" s="50" t="s">
        <v>17</v>
      </c>
      <c r="B30" s="5">
        <v>1321386</v>
      </c>
      <c r="C30" s="5">
        <v>987880</v>
      </c>
      <c r="D30" s="35">
        <f t="shared" si="0"/>
        <v>-25.23910500035569</v>
      </c>
      <c r="E30" s="35">
        <f t="shared" si="1"/>
        <v>13.893635520046535</v>
      </c>
      <c r="F30" s="5">
        <v>16059858</v>
      </c>
      <c r="G30" s="5">
        <v>15722503</v>
      </c>
      <c r="H30" s="35">
        <f t="shared" si="2"/>
        <v>-2.100610105020854</v>
      </c>
      <c r="I30" s="35">
        <f t="shared" si="3"/>
        <v>12.331488254935174</v>
      </c>
    </row>
    <row r="31" spans="1:9" ht="14.25">
      <c r="A31" s="50" t="s">
        <v>18</v>
      </c>
      <c r="B31" s="5">
        <v>2036508</v>
      </c>
      <c r="C31" s="5">
        <v>1069351</v>
      </c>
      <c r="D31" s="35">
        <f t="shared" si="0"/>
        <v>-47.490950195137955</v>
      </c>
      <c r="E31" s="35">
        <f t="shared" si="1"/>
        <v>15.039451185363891</v>
      </c>
      <c r="F31" s="5">
        <v>21255865</v>
      </c>
      <c r="G31" s="5">
        <v>24730601</v>
      </c>
      <c r="H31" s="35">
        <f t="shared" si="2"/>
        <v>16.347186999917433</v>
      </c>
      <c r="I31" s="35">
        <f t="shared" si="3"/>
        <v>19.396728101688904</v>
      </c>
    </row>
    <row r="32" spans="1:9" ht="14.25">
      <c r="A32" s="50" t="s">
        <v>37</v>
      </c>
      <c r="B32" s="5">
        <v>831238</v>
      </c>
      <c r="C32" s="5">
        <v>645229</v>
      </c>
      <c r="D32" s="35">
        <f t="shared" si="0"/>
        <v>-22.377345597771036</v>
      </c>
      <c r="E32" s="35">
        <f t="shared" si="1"/>
        <v>9.074560222865232</v>
      </c>
      <c r="F32" s="5">
        <v>9094522</v>
      </c>
      <c r="G32" s="5">
        <v>9860425</v>
      </c>
      <c r="H32" s="35">
        <f t="shared" si="2"/>
        <v>8.421586093254819</v>
      </c>
      <c r="I32" s="35">
        <f t="shared" si="3"/>
        <v>7.733737756397259</v>
      </c>
    </row>
    <row r="33" spans="1:9" ht="14.25">
      <c r="A33" s="50" t="s">
        <v>36</v>
      </c>
      <c r="B33" s="5">
        <v>512473</v>
      </c>
      <c r="C33" s="5">
        <v>459260</v>
      </c>
      <c r="D33" s="35">
        <f t="shared" si="0"/>
        <v>-10.383571427177626</v>
      </c>
      <c r="E33" s="35">
        <f t="shared" si="1"/>
        <v>6.459075038402004</v>
      </c>
      <c r="F33" s="5">
        <v>5552212</v>
      </c>
      <c r="G33" s="5">
        <v>6916307</v>
      </c>
      <c r="H33" s="35">
        <f t="shared" si="2"/>
        <v>24.568496303815486</v>
      </c>
      <c r="I33" s="35">
        <f t="shared" si="3"/>
        <v>5.4246043736182425</v>
      </c>
    </row>
    <row r="34" spans="1:9" ht="14.25">
      <c r="A34" s="50" t="s">
        <v>19</v>
      </c>
      <c r="B34" s="5">
        <v>393793</v>
      </c>
      <c r="C34" s="5">
        <v>309179</v>
      </c>
      <c r="D34" s="35">
        <f t="shared" si="0"/>
        <v>-21.486923332816986</v>
      </c>
      <c r="E34" s="35">
        <f t="shared" si="1"/>
        <v>4.3483219990813335</v>
      </c>
      <c r="F34" s="5">
        <v>5189620</v>
      </c>
      <c r="G34" s="5">
        <v>6173135</v>
      </c>
      <c r="H34" s="35">
        <f t="shared" si="2"/>
        <v>18.951580269846346</v>
      </c>
      <c r="I34" s="35">
        <f t="shared" si="3"/>
        <v>4.841719015644599</v>
      </c>
    </row>
    <row r="35" spans="1:9" ht="14.25">
      <c r="A35" s="50" t="s">
        <v>98</v>
      </c>
      <c r="B35" s="5">
        <v>890364</v>
      </c>
      <c r="C35" s="5">
        <v>867800</v>
      </c>
      <c r="D35" s="35">
        <f t="shared" si="0"/>
        <v>-2.534244421382715</v>
      </c>
      <c r="E35" s="35">
        <f t="shared" si="1"/>
        <v>12.20481931438675</v>
      </c>
      <c r="F35" s="5">
        <v>11386703</v>
      </c>
      <c r="G35" s="5">
        <v>19398935</v>
      </c>
      <c r="H35" s="35">
        <f t="shared" si="2"/>
        <v>70.36481060408795</v>
      </c>
      <c r="I35" s="35">
        <f t="shared" si="3"/>
        <v>15.214990838974614</v>
      </c>
    </row>
    <row r="36" spans="1:9" ht="14.25">
      <c r="A36" s="50" t="s">
        <v>20</v>
      </c>
      <c r="B36" s="5">
        <v>211375</v>
      </c>
      <c r="C36" s="5">
        <v>206023</v>
      </c>
      <c r="D36" s="35">
        <f t="shared" si="0"/>
        <v>-2.5319929036073328</v>
      </c>
      <c r="E36" s="35">
        <f t="shared" si="1"/>
        <v>2.8975264918274966</v>
      </c>
      <c r="F36" s="5">
        <v>2534437</v>
      </c>
      <c r="G36" s="5">
        <v>3403833</v>
      </c>
      <c r="H36" s="35">
        <f t="shared" si="2"/>
        <v>34.3033186463108</v>
      </c>
      <c r="I36" s="35">
        <f t="shared" si="3"/>
        <v>2.669697481454496</v>
      </c>
    </row>
    <row r="37" spans="1:9" ht="14.25">
      <c r="A37" s="50" t="s">
        <v>102</v>
      </c>
      <c r="B37" s="5">
        <v>117648</v>
      </c>
      <c r="C37" s="5">
        <v>94874</v>
      </c>
      <c r="D37" s="35">
        <f t="shared" si="0"/>
        <v>-19.357745138038894</v>
      </c>
      <c r="E37" s="35">
        <f t="shared" si="1"/>
        <v>1.3343166946682745</v>
      </c>
      <c r="F37" s="5">
        <v>1479951</v>
      </c>
      <c r="G37" s="5">
        <v>1507168</v>
      </c>
      <c r="H37" s="35">
        <f t="shared" si="2"/>
        <v>1.8390473738657562</v>
      </c>
      <c r="I37" s="35">
        <f t="shared" si="3"/>
        <v>1.1821034150996275</v>
      </c>
    </row>
    <row r="38" spans="1:9" ht="14.25">
      <c r="A38" s="50" t="s">
        <v>96</v>
      </c>
      <c r="B38" s="5">
        <v>3803</v>
      </c>
      <c r="C38" s="5">
        <v>2181</v>
      </c>
      <c r="D38" s="35">
        <f t="shared" si="0"/>
        <v>-42.65053904811991</v>
      </c>
      <c r="E38" s="35">
        <f t="shared" si="1"/>
        <v>0.030673785347634826</v>
      </c>
      <c r="F38" s="5">
        <v>56603</v>
      </c>
      <c r="G38" s="5">
        <v>65548</v>
      </c>
      <c r="H38" s="35">
        <f t="shared" si="2"/>
        <v>15.803049308340547</v>
      </c>
      <c r="I38" s="35">
        <f t="shared" si="3"/>
        <v>0.05141066865336205</v>
      </c>
    </row>
    <row r="39" spans="1:9" ht="15.75">
      <c r="A39" s="82" t="s">
        <v>21</v>
      </c>
      <c r="B39" s="79">
        <v>214301</v>
      </c>
      <c r="C39" s="79">
        <v>154386</v>
      </c>
      <c r="D39" s="80">
        <f t="shared" si="0"/>
        <v>-27.958338971820012</v>
      </c>
      <c r="E39" s="80">
        <f t="shared" si="1"/>
        <v>2.17129895675376</v>
      </c>
      <c r="F39" s="79">
        <v>2715830</v>
      </c>
      <c r="G39" s="79">
        <v>3258401</v>
      </c>
      <c r="H39" s="80">
        <f t="shared" si="2"/>
        <v>19.978091412201795</v>
      </c>
      <c r="I39" s="80">
        <f t="shared" si="3"/>
        <v>2.5556321192223037</v>
      </c>
    </row>
    <row r="40" spans="1:9" ht="14.25">
      <c r="A40" s="50" t="s">
        <v>103</v>
      </c>
      <c r="B40" s="5">
        <v>214301</v>
      </c>
      <c r="C40" s="5">
        <v>154386</v>
      </c>
      <c r="D40" s="35">
        <f t="shared" si="0"/>
        <v>-27.958338971820012</v>
      </c>
      <c r="E40" s="35">
        <f t="shared" si="1"/>
        <v>2.17129895675376</v>
      </c>
      <c r="F40" s="5">
        <v>2715830</v>
      </c>
      <c r="G40" s="5">
        <v>3258401</v>
      </c>
      <c r="H40" s="35">
        <f t="shared" si="2"/>
        <v>19.978091412201795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v>9480592</v>
      </c>
      <c r="C41" s="52">
        <v>7110306</v>
      </c>
      <c r="D41" s="53">
        <f t="shared" si="0"/>
        <v>-25.001455605303974</v>
      </c>
      <c r="E41" s="54">
        <f t="shared" si="1"/>
        <v>100</v>
      </c>
      <c r="F41" s="52">
        <v>105964665</v>
      </c>
      <c r="G41" s="83">
        <v>127498828</v>
      </c>
      <c r="H41" s="53">
        <f t="shared" si="2"/>
        <v>20.322022440216276</v>
      </c>
      <c r="I41" s="54">
        <f t="shared" si="3"/>
        <v>100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2" t="s">
        <v>85</v>
      </c>
    </row>
    <row r="14" ht="12.75" customHeight="1"/>
    <row r="16" ht="12.75" customHeight="1"/>
    <row r="21" ht="15">
      <c r="C21" s="42" t="s">
        <v>86</v>
      </c>
    </row>
    <row r="34" ht="12.75" customHeight="1"/>
    <row r="50" ht="12.75" customHeight="1"/>
    <row r="51" ht="12.75">
      <c r="B51" s="13"/>
    </row>
    <row r="66" ht="12.75" customHeight="1"/>
  </sheetData>
  <sheetProtection/>
  <printOptions/>
  <pageMargins left="0.76" right="0" top="0.29" bottom="0.1968503937007874" header="0.69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49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2" t="s">
        <v>12</v>
      </c>
    </row>
    <row r="2" ht="15">
      <c r="B2" s="42" t="s">
        <v>87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3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.74" right="0" top="0.33" bottom="0" header="0.78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91">
      <selection activeCell="G4" sqref="G4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2" t="s">
        <v>89</v>
      </c>
    </row>
    <row r="10" ht="12.75" customHeight="1"/>
    <row r="13" ht="12.75" customHeight="1"/>
    <row r="18" ht="15">
      <c r="B18" s="42" t="s">
        <v>88</v>
      </c>
    </row>
    <row r="19" ht="15">
      <c r="B19" s="42"/>
    </row>
    <row r="20" ht="15">
      <c r="B20" s="42"/>
    </row>
    <row r="21" ht="15">
      <c r="B21" s="42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3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6" customWidth="1"/>
    <col min="4" max="4" width="13.140625" style="26" customWidth="1"/>
    <col min="5" max="5" width="13.57421875" style="27" customWidth="1"/>
    <col min="6" max="6" width="13.421875" style="27" customWidth="1"/>
    <col min="7" max="7" width="13.00390625" style="27" customWidth="1"/>
    <col min="8" max="8" width="13.57421875" style="27" customWidth="1"/>
    <col min="9" max="9" width="13.421875" style="27" customWidth="1"/>
    <col min="10" max="10" width="13.57421875" style="27" customWidth="1"/>
    <col min="11" max="12" width="11.7109375" style="27" customWidth="1"/>
    <col min="13" max="13" width="11.28125" style="27" bestFit="1" customWidth="1"/>
    <col min="14" max="14" width="11.140625" style="27" customWidth="1"/>
    <col min="15" max="15" width="12.421875" style="26" bestFit="1" customWidth="1"/>
  </cols>
  <sheetData>
    <row r="1" spans="2:15" ht="16.5" thickBot="1">
      <c r="B1" s="15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0</v>
      </c>
      <c r="M1" s="16" t="s">
        <v>34</v>
      </c>
      <c r="N1" s="16" t="s">
        <v>35</v>
      </c>
      <c r="O1" s="17" t="s">
        <v>23</v>
      </c>
    </row>
    <row r="2" spans="1:15" s="59" customFormat="1" ht="15.75" thickTop="1">
      <c r="A2" s="18">
        <v>2008</v>
      </c>
      <c r="B2" s="19" t="s">
        <v>2</v>
      </c>
      <c r="C2" s="20">
        <v>1192602</v>
      </c>
      <c r="D2" s="20">
        <v>1021487</v>
      </c>
      <c r="E2" s="20">
        <v>1005213</v>
      </c>
      <c r="F2" s="20">
        <v>1021567</v>
      </c>
      <c r="G2" s="20">
        <v>1035403</v>
      </c>
      <c r="H2" s="20">
        <v>1010930</v>
      </c>
      <c r="I2" s="20">
        <v>983744</v>
      </c>
      <c r="J2" s="20">
        <v>1034982</v>
      </c>
      <c r="K2" s="20">
        <v>1361499</v>
      </c>
      <c r="L2" s="20">
        <v>1433846</v>
      </c>
      <c r="M2" s="20">
        <v>1296721</v>
      </c>
      <c r="N2" s="20">
        <v>1160900</v>
      </c>
      <c r="O2" s="103">
        <v>13558893</v>
      </c>
    </row>
    <row r="3" spans="1:15" ht="15">
      <c r="A3" s="58">
        <v>2007</v>
      </c>
      <c r="B3" s="19" t="s">
        <v>2</v>
      </c>
      <c r="C3" s="20">
        <v>836482</v>
      </c>
      <c r="D3" s="20">
        <v>836250</v>
      </c>
      <c r="E3" s="20">
        <v>912632</v>
      </c>
      <c r="F3" s="20">
        <v>772254</v>
      </c>
      <c r="G3" s="20">
        <v>784158</v>
      </c>
      <c r="H3" s="20">
        <v>766165</v>
      </c>
      <c r="I3" s="20">
        <v>758654</v>
      </c>
      <c r="J3" s="20">
        <v>879575</v>
      </c>
      <c r="K3" s="20">
        <v>1047324</v>
      </c>
      <c r="L3" s="20">
        <v>1281179</v>
      </c>
      <c r="M3" s="20">
        <v>1374239</v>
      </c>
      <c r="N3" s="20">
        <v>1108375</v>
      </c>
      <c r="O3" s="38">
        <v>11357288</v>
      </c>
    </row>
    <row r="4" spans="1:15" s="59" customFormat="1" ht="12.75">
      <c r="A4" s="18">
        <v>2008</v>
      </c>
      <c r="B4" s="21" t="s">
        <v>52</v>
      </c>
      <c r="C4" s="22">
        <v>307910</v>
      </c>
      <c r="D4" s="22">
        <v>311637</v>
      </c>
      <c r="E4" s="22">
        <v>295569</v>
      </c>
      <c r="F4" s="22">
        <v>282163</v>
      </c>
      <c r="G4" s="22">
        <v>283724</v>
      </c>
      <c r="H4" s="22">
        <v>291190</v>
      </c>
      <c r="I4" s="22">
        <v>319315</v>
      </c>
      <c r="J4" s="22">
        <v>337080</v>
      </c>
      <c r="K4" s="22">
        <v>360312</v>
      </c>
      <c r="L4" s="22">
        <v>353905</v>
      </c>
      <c r="M4" s="22">
        <v>356377</v>
      </c>
      <c r="N4" s="22">
        <v>307383</v>
      </c>
      <c r="O4" s="104">
        <v>3806566</v>
      </c>
    </row>
    <row r="5" spans="1:15" ht="12.75">
      <c r="A5" s="58">
        <v>2007</v>
      </c>
      <c r="B5" s="21" t="s">
        <v>52</v>
      </c>
      <c r="C5" s="22">
        <v>213048</v>
      </c>
      <c r="D5" s="22">
        <v>233772</v>
      </c>
      <c r="E5" s="22">
        <v>243952</v>
      </c>
      <c r="F5" s="22">
        <v>207568</v>
      </c>
      <c r="G5" s="22">
        <v>192296</v>
      </c>
      <c r="H5" s="22">
        <v>175181</v>
      </c>
      <c r="I5" s="22">
        <v>212312</v>
      </c>
      <c r="J5" s="22">
        <v>250990</v>
      </c>
      <c r="K5" s="22">
        <v>246193</v>
      </c>
      <c r="L5" s="22">
        <v>250613</v>
      </c>
      <c r="M5" s="22">
        <v>301367</v>
      </c>
      <c r="N5" s="22">
        <v>279083</v>
      </c>
      <c r="O5" s="39">
        <v>2806375</v>
      </c>
    </row>
    <row r="6" spans="1:15" s="59" customFormat="1" ht="12.75">
      <c r="A6" s="18">
        <v>2008</v>
      </c>
      <c r="B6" s="21" t="s">
        <v>53</v>
      </c>
      <c r="C6" s="22">
        <v>155823</v>
      </c>
      <c r="D6" s="22">
        <v>109737</v>
      </c>
      <c r="E6" s="22">
        <v>126210</v>
      </c>
      <c r="F6" s="22">
        <v>154229</v>
      </c>
      <c r="G6" s="22">
        <v>184448</v>
      </c>
      <c r="H6" s="22">
        <v>165367</v>
      </c>
      <c r="I6" s="22">
        <v>78713</v>
      </c>
      <c r="J6" s="22">
        <v>90082</v>
      </c>
      <c r="K6" s="22">
        <v>108241</v>
      </c>
      <c r="L6" s="22">
        <v>158008</v>
      </c>
      <c r="M6" s="22">
        <v>192228</v>
      </c>
      <c r="N6" s="22">
        <v>247675</v>
      </c>
      <c r="O6" s="104">
        <v>1770762</v>
      </c>
    </row>
    <row r="7" spans="1:15" ht="12.75">
      <c r="A7" s="58">
        <v>2007</v>
      </c>
      <c r="B7" s="21" t="s">
        <v>53</v>
      </c>
      <c r="C7" s="22">
        <v>132109</v>
      </c>
      <c r="D7" s="22">
        <v>97041</v>
      </c>
      <c r="E7" s="22">
        <v>114490</v>
      </c>
      <c r="F7" s="22">
        <v>120639</v>
      </c>
      <c r="G7" s="22">
        <v>123962</v>
      </c>
      <c r="H7" s="22">
        <v>146892</v>
      </c>
      <c r="I7" s="22">
        <v>92552</v>
      </c>
      <c r="J7" s="22">
        <v>76215</v>
      </c>
      <c r="K7" s="22">
        <v>87130</v>
      </c>
      <c r="L7" s="22">
        <v>115201</v>
      </c>
      <c r="M7" s="22">
        <v>173188</v>
      </c>
      <c r="N7" s="22">
        <v>199745</v>
      </c>
      <c r="O7" s="39">
        <v>1479164</v>
      </c>
    </row>
    <row r="8" spans="1:15" s="59" customFormat="1" ht="12.75">
      <c r="A8" s="18">
        <v>2008</v>
      </c>
      <c r="B8" s="21" t="s">
        <v>54</v>
      </c>
      <c r="C8" s="22">
        <v>78450</v>
      </c>
      <c r="D8" s="22">
        <v>74009</v>
      </c>
      <c r="E8" s="22">
        <v>73453</v>
      </c>
      <c r="F8" s="22">
        <v>79125</v>
      </c>
      <c r="G8" s="22">
        <v>78232</v>
      </c>
      <c r="H8" s="22">
        <v>77695</v>
      </c>
      <c r="I8" s="22">
        <v>102244</v>
      </c>
      <c r="J8" s="22">
        <v>119487</v>
      </c>
      <c r="K8" s="22">
        <v>121756</v>
      </c>
      <c r="L8" s="22">
        <v>106775</v>
      </c>
      <c r="M8" s="22">
        <v>96720</v>
      </c>
      <c r="N8" s="22">
        <v>89955</v>
      </c>
      <c r="O8" s="104">
        <v>1097900</v>
      </c>
    </row>
    <row r="9" spans="1:15" ht="12.75">
      <c r="A9" s="58">
        <v>2007</v>
      </c>
      <c r="B9" s="21" t="s">
        <v>54</v>
      </c>
      <c r="C9" s="22">
        <v>63968</v>
      </c>
      <c r="D9" s="22">
        <v>60748</v>
      </c>
      <c r="E9" s="22">
        <v>64823</v>
      </c>
      <c r="F9" s="22">
        <v>64947</v>
      </c>
      <c r="G9" s="22">
        <v>66097</v>
      </c>
      <c r="H9" s="22">
        <v>66287</v>
      </c>
      <c r="I9" s="22">
        <v>77060</v>
      </c>
      <c r="J9" s="22">
        <v>108951</v>
      </c>
      <c r="K9" s="22">
        <v>98321</v>
      </c>
      <c r="L9" s="22">
        <v>115240</v>
      </c>
      <c r="M9" s="22">
        <v>124607</v>
      </c>
      <c r="N9" s="22">
        <v>89217</v>
      </c>
      <c r="O9" s="39">
        <v>1000264</v>
      </c>
    </row>
    <row r="10" spans="1:15" s="59" customFormat="1" ht="12.75">
      <c r="A10" s="18">
        <v>2008</v>
      </c>
      <c r="B10" s="21" t="s">
        <v>55</v>
      </c>
      <c r="C10" s="22">
        <v>84554</v>
      </c>
      <c r="D10" s="22">
        <v>81556</v>
      </c>
      <c r="E10" s="22">
        <v>80310</v>
      </c>
      <c r="F10" s="22">
        <v>72785</v>
      </c>
      <c r="G10" s="22">
        <v>58757</v>
      </c>
      <c r="H10" s="22">
        <v>50466</v>
      </c>
      <c r="I10" s="22">
        <v>50707</v>
      </c>
      <c r="J10" s="22">
        <v>84361</v>
      </c>
      <c r="K10" s="22">
        <v>119459</v>
      </c>
      <c r="L10" s="22">
        <v>190782</v>
      </c>
      <c r="M10" s="22">
        <v>135446</v>
      </c>
      <c r="N10" s="22">
        <v>72328</v>
      </c>
      <c r="O10" s="104">
        <v>1081512</v>
      </c>
    </row>
    <row r="11" spans="1:15" ht="12.75">
      <c r="A11" s="58">
        <v>2007</v>
      </c>
      <c r="B11" s="21" t="s">
        <v>55</v>
      </c>
      <c r="C11" s="22">
        <v>47854</v>
      </c>
      <c r="D11" s="22">
        <v>52660</v>
      </c>
      <c r="E11" s="22">
        <v>55886</v>
      </c>
      <c r="F11" s="22">
        <v>49898</v>
      </c>
      <c r="G11" s="22">
        <v>47560</v>
      </c>
      <c r="H11" s="22">
        <v>52464</v>
      </c>
      <c r="I11" s="22">
        <v>54075</v>
      </c>
      <c r="J11" s="22">
        <v>75208</v>
      </c>
      <c r="K11" s="22">
        <v>88576</v>
      </c>
      <c r="L11" s="22">
        <v>156763</v>
      </c>
      <c r="M11" s="22">
        <v>143975</v>
      </c>
      <c r="N11" s="22">
        <v>79912</v>
      </c>
      <c r="O11" s="39">
        <v>904831</v>
      </c>
    </row>
    <row r="12" spans="1:15" s="59" customFormat="1" ht="12.75">
      <c r="A12" s="18">
        <v>2008</v>
      </c>
      <c r="B12" s="21" t="s">
        <v>56</v>
      </c>
      <c r="C12" s="22">
        <v>136535</v>
      </c>
      <c r="D12" s="22">
        <v>112735</v>
      </c>
      <c r="E12" s="22">
        <v>113203</v>
      </c>
      <c r="F12" s="22">
        <v>107424</v>
      </c>
      <c r="G12" s="22">
        <v>90159</v>
      </c>
      <c r="H12" s="22">
        <v>99539</v>
      </c>
      <c r="I12" s="22">
        <v>73624</v>
      </c>
      <c r="J12" s="22">
        <v>71575</v>
      </c>
      <c r="K12" s="22">
        <v>227305</v>
      </c>
      <c r="L12" s="22">
        <v>185896</v>
      </c>
      <c r="M12" s="22">
        <v>126276</v>
      </c>
      <c r="N12" s="22">
        <v>71738</v>
      </c>
      <c r="O12" s="104">
        <v>1416010</v>
      </c>
    </row>
    <row r="13" spans="1:15" ht="12.75">
      <c r="A13" s="58">
        <v>2007</v>
      </c>
      <c r="B13" s="21" t="s">
        <v>56</v>
      </c>
      <c r="C13" s="22">
        <v>91368</v>
      </c>
      <c r="D13" s="22">
        <v>110522</v>
      </c>
      <c r="E13" s="22">
        <v>118168</v>
      </c>
      <c r="F13" s="22">
        <v>74025</v>
      </c>
      <c r="G13" s="22">
        <v>78807</v>
      </c>
      <c r="H13" s="22">
        <v>82289</v>
      </c>
      <c r="I13" s="22">
        <v>68190</v>
      </c>
      <c r="J13" s="22">
        <v>83918</v>
      </c>
      <c r="K13" s="22">
        <v>192177</v>
      </c>
      <c r="L13" s="22">
        <v>254801</v>
      </c>
      <c r="M13" s="22">
        <v>224256</v>
      </c>
      <c r="N13" s="22">
        <v>141872</v>
      </c>
      <c r="O13" s="39">
        <v>1520393</v>
      </c>
    </row>
    <row r="14" spans="1:15" s="59" customFormat="1" ht="12.75">
      <c r="A14" s="18">
        <v>2008</v>
      </c>
      <c r="B14" s="21" t="s">
        <v>57</v>
      </c>
      <c r="C14" s="22">
        <v>17020</v>
      </c>
      <c r="D14" s="22">
        <v>14759</v>
      </c>
      <c r="E14" s="22">
        <v>15724</v>
      </c>
      <c r="F14" s="22">
        <v>16585</v>
      </c>
      <c r="G14" s="22">
        <v>16934</v>
      </c>
      <c r="H14" s="22">
        <v>15357</v>
      </c>
      <c r="I14" s="22">
        <v>13953</v>
      </c>
      <c r="J14" s="22">
        <v>13473</v>
      </c>
      <c r="K14" s="22">
        <v>13469</v>
      </c>
      <c r="L14" s="22">
        <v>12952</v>
      </c>
      <c r="M14" s="22">
        <v>15570</v>
      </c>
      <c r="N14" s="22">
        <v>20851</v>
      </c>
      <c r="O14" s="104">
        <v>186646</v>
      </c>
    </row>
    <row r="15" spans="1:15" ht="12.75">
      <c r="A15" s="58">
        <v>2007</v>
      </c>
      <c r="B15" s="21" t="s">
        <v>57</v>
      </c>
      <c r="C15" s="22">
        <v>20343</v>
      </c>
      <c r="D15" s="22">
        <v>37260</v>
      </c>
      <c r="E15" s="22">
        <v>31756</v>
      </c>
      <c r="F15" s="22">
        <v>21456</v>
      </c>
      <c r="G15" s="22">
        <v>25927</v>
      </c>
      <c r="H15" s="22">
        <v>16699</v>
      </c>
      <c r="I15" s="22">
        <v>12225</v>
      </c>
      <c r="J15" s="22">
        <v>15020</v>
      </c>
      <c r="K15" s="22">
        <v>14554</v>
      </c>
      <c r="L15" s="22">
        <v>11209</v>
      </c>
      <c r="M15" s="22">
        <v>18251</v>
      </c>
      <c r="N15" s="22">
        <v>22165</v>
      </c>
      <c r="O15" s="39">
        <v>246866</v>
      </c>
    </row>
    <row r="16" spans="1:15" ht="12.75">
      <c r="A16" s="18">
        <v>2008</v>
      </c>
      <c r="B16" s="21" t="s">
        <v>58</v>
      </c>
      <c r="C16" s="22">
        <v>90874</v>
      </c>
      <c r="D16" s="22">
        <v>42542</v>
      </c>
      <c r="E16" s="22">
        <v>34936</v>
      </c>
      <c r="F16" s="22">
        <v>36131</v>
      </c>
      <c r="G16" s="22">
        <v>40539</v>
      </c>
      <c r="H16" s="22">
        <v>36140</v>
      </c>
      <c r="I16" s="22">
        <v>45723</v>
      </c>
      <c r="J16" s="22">
        <v>32182</v>
      </c>
      <c r="K16" s="22">
        <v>93282</v>
      </c>
      <c r="L16" s="22">
        <v>119683</v>
      </c>
      <c r="M16" s="22">
        <v>74341</v>
      </c>
      <c r="N16" s="22">
        <v>52667</v>
      </c>
      <c r="O16" s="104">
        <v>699038</v>
      </c>
    </row>
    <row r="17" spans="1:15" ht="12.75">
      <c r="A17" s="58">
        <v>2007</v>
      </c>
      <c r="B17" s="21" t="s">
        <v>58</v>
      </c>
      <c r="C17" s="22">
        <v>69729</v>
      </c>
      <c r="D17" s="22">
        <v>44865</v>
      </c>
      <c r="E17" s="22">
        <v>64279</v>
      </c>
      <c r="F17" s="22">
        <v>27988</v>
      </c>
      <c r="G17" s="22">
        <v>26068</v>
      </c>
      <c r="H17" s="22">
        <v>24310</v>
      </c>
      <c r="I17" s="22">
        <v>24969</v>
      </c>
      <c r="J17" s="22">
        <v>31849</v>
      </c>
      <c r="K17" s="22">
        <v>77010</v>
      </c>
      <c r="L17" s="22">
        <v>117734</v>
      </c>
      <c r="M17" s="22">
        <v>95785</v>
      </c>
      <c r="N17" s="22">
        <v>37871</v>
      </c>
      <c r="O17" s="39">
        <v>642457</v>
      </c>
    </row>
    <row r="18" spans="1:15" ht="12.75">
      <c r="A18" s="18">
        <v>2008</v>
      </c>
      <c r="B18" s="21" t="s">
        <v>59</v>
      </c>
      <c r="C18" s="22">
        <v>4050</v>
      </c>
      <c r="D18" s="22">
        <v>5402</v>
      </c>
      <c r="E18" s="22">
        <v>4701</v>
      </c>
      <c r="F18" s="22">
        <v>5865</v>
      </c>
      <c r="G18" s="22">
        <v>4690</v>
      </c>
      <c r="H18" s="22">
        <v>1743</v>
      </c>
      <c r="I18" s="22">
        <v>3208</v>
      </c>
      <c r="J18" s="22">
        <v>1953</v>
      </c>
      <c r="K18" s="22">
        <v>3166</v>
      </c>
      <c r="L18" s="22">
        <v>2463</v>
      </c>
      <c r="M18" s="22">
        <v>3544</v>
      </c>
      <c r="N18" s="22">
        <v>4928</v>
      </c>
      <c r="O18" s="104">
        <v>45713</v>
      </c>
    </row>
    <row r="19" spans="1:15" ht="12.75">
      <c r="A19" s="58">
        <v>2007</v>
      </c>
      <c r="B19" s="21" t="s">
        <v>59</v>
      </c>
      <c r="C19" s="22">
        <v>3781</v>
      </c>
      <c r="D19" s="22">
        <v>5008</v>
      </c>
      <c r="E19" s="22">
        <v>6679</v>
      </c>
      <c r="F19" s="22">
        <v>5232</v>
      </c>
      <c r="G19" s="22">
        <v>3851</v>
      </c>
      <c r="H19" s="22">
        <v>1852</v>
      </c>
      <c r="I19" s="22">
        <v>2097</v>
      </c>
      <c r="J19" s="22">
        <v>3042</v>
      </c>
      <c r="K19" s="22">
        <v>3407</v>
      </c>
      <c r="L19" s="22">
        <v>3206</v>
      </c>
      <c r="M19" s="22">
        <v>4285</v>
      </c>
      <c r="N19" s="22">
        <v>4581</v>
      </c>
      <c r="O19" s="39">
        <v>47019</v>
      </c>
    </row>
    <row r="20" spans="1:15" ht="12.75">
      <c r="A20" s="18">
        <v>2008</v>
      </c>
      <c r="B20" s="21" t="s">
        <v>155</v>
      </c>
      <c r="C20" s="22">
        <v>114379</v>
      </c>
      <c r="D20" s="22">
        <v>51471</v>
      </c>
      <c r="E20" s="22">
        <v>49470</v>
      </c>
      <c r="F20" s="22">
        <v>56029</v>
      </c>
      <c r="G20" s="22">
        <v>59606</v>
      </c>
      <c r="H20" s="22">
        <v>56033</v>
      </c>
      <c r="I20" s="22">
        <v>61321</v>
      </c>
      <c r="J20" s="22">
        <v>63052</v>
      </c>
      <c r="K20" s="22">
        <v>71100</v>
      </c>
      <c r="L20" s="22">
        <v>94106</v>
      </c>
      <c r="M20" s="22">
        <v>83150</v>
      </c>
      <c r="N20" s="22">
        <v>94476</v>
      </c>
      <c r="O20" s="104">
        <v>854194</v>
      </c>
    </row>
    <row r="21" spans="1:15" ht="12.75">
      <c r="A21" s="58">
        <v>2007</v>
      </c>
      <c r="B21" s="21" t="s">
        <v>155</v>
      </c>
      <c r="C21" s="22">
        <v>56703</v>
      </c>
      <c r="D21" s="22">
        <v>37879</v>
      </c>
      <c r="E21" s="22">
        <v>40318</v>
      </c>
      <c r="F21" s="22">
        <v>40242</v>
      </c>
      <c r="G21" s="22">
        <v>42720</v>
      </c>
      <c r="H21" s="22">
        <v>42936</v>
      </c>
      <c r="I21" s="22">
        <v>45052</v>
      </c>
      <c r="J21" s="22">
        <v>48953</v>
      </c>
      <c r="K21" s="22">
        <v>56403</v>
      </c>
      <c r="L21" s="22">
        <v>58231</v>
      </c>
      <c r="M21" s="22">
        <v>59897</v>
      </c>
      <c r="N21" s="22">
        <v>62781</v>
      </c>
      <c r="O21" s="39">
        <v>592115</v>
      </c>
    </row>
    <row r="22" spans="1:15" ht="12.75">
      <c r="A22" s="18">
        <v>2008</v>
      </c>
      <c r="B22" s="21" t="s">
        <v>60</v>
      </c>
      <c r="C22" s="22">
        <v>203008</v>
      </c>
      <c r="D22" s="22">
        <v>217639</v>
      </c>
      <c r="E22" s="22">
        <v>211636</v>
      </c>
      <c r="F22" s="22">
        <v>211230</v>
      </c>
      <c r="G22" s="22">
        <v>218315</v>
      </c>
      <c r="H22" s="22">
        <v>217400</v>
      </c>
      <c r="I22" s="22">
        <v>234936</v>
      </c>
      <c r="J22" s="22">
        <v>221737</v>
      </c>
      <c r="K22" s="22">
        <v>243409</v>
      </c>
      <c r="L22" s="22">
        <v>209277</v>
      </c>
      <c r="M22" s="22">
        <v>213070</v>
      </c>
      <c r="N22" s="22">
        <v>198897</v>
      </c>
      <c r="O22" s="39">
        <v>2600553</v>
      </c>
    </row>
    <row r="23" spans="1:15" ht="12.75">
      <c r="A23" s="58">
        <v>2007</v>
      </c>
      <c r="B23" s="21" t="s">
        <v>60</v>
      </c>
      <c r="C23" s="22">
        <v>137579</v>
      </c>
      <c r="D23" s="22">
        <v>156497</v>
      </c>
      <c r="E23" s="22">
        <v>172280</v>
      </c>
      <c r="F23" s="22">
        <v>159973</v>
      </c>
      <c r="G23" s="22">
        <v>176870</v>
      </c>
      <c r="H23" s="22">
        <v>157257</v>
      </c>
      <c r="I23" s="22">
        <v>170122</v>
      </c>
      <c r="J23" s="22">
        <v>185399</v>
      </c>
      <c r="K23" s="22">
        <v>183553</v>
      </c>
      <c r="L23" s="22">
        <v>198181</v>
      </c>
      <c r="M23" s="22">
        <v>228646</v>
      </c>
      <c r="N23" s="22">
        <v>191693</v>
      </c>
      <c r="O23" s="104">
        <v>2118051</v>
      </c>
    </row>
    <row r="24" spans="1:15" ht="15">
      <c r="A24" s="18">
        <v>2008</v>
      </c>
      <c r="B24" s="19" t="s">
        <v>12</v>
      </c>
      <c r="C24" s="20">
        <v>8366009</v>
      </c>
      <c r="D24" s="20">
        <v>9328321</v>
      </c>
      <c r="E24" s="20">
        <v>9727071</v>
      </c>
      <c r="F24" s="20">
        <v>10047958</v>
      </c>
      <c r="G24" s="20">
        <v>10904323</v>
      </c>
      <c r="H24" s="20">
        <v>10748906</v>
      </c>
      <c r="I24" s="20">
        <v>10857114</v>
      </c>
      <c r="J24" s="20">
        <v>9543803</v>
      </c>
      <c r="K24" s="20">
        <v>10369353</v>
      </c>
      <c r="L24" s="20">
        <v>7820605</v>
      </c>
      <c r="M24" s="20">
        <v>7173052</v>
      </c>
      <c r="N24" s="20">
        <v>5795020</v>
      </c>
      <c r="O24" s="103">
        <v>110681534</v>
      </c>
    </row>
    <row r="25" spans="1:15" ht="15">
      <c r="A25" s="58">
        <v>2007</v>
      </c>
      <c r="B25" s="19" t="s">
        <v>12</v>
      </c>
      <c r="C25" s="20">
        <v>5580050</v>
      </c>
      <c r="D25" s="20">
        <v>6604290</v>
      </c>
      <c r="E25" s="20">
        <v>7803248</v>
      </c>
      <c r="F25" s="20">
        <v>7213685</v>
      </c>
      <c r="G25" s="20">
        <v>8124142</v>
      </c>
      <c r="H25" s="20">
        <v>7912618</v>
      </c>
      <c r="I25" s="20">
        <v>7834474</v>
      </c>
      <c r="J25" s="20">
        <v>7401587</v>
      </c>
      <c r="K25" s="20">
        <v>7615395</v>
      </c>
      <c r="L25" s="20">
        <v>8184640</v>
      </c>
      <c r="M25" s="20">
        <v>9478293</v>
      </c>
      <c r="N25" s="20">
        <v>8100290</v>
      </c>
      <c r="O25" s="38">
        <v>91852710</v>
      </c>
    </row>
    <row r="26" spans="1:15" ht="12.75">
      <c r="A26" s="18">
        <v>2008</v>
      </c>
      <c r="B26" s="21" t="s">
        <v>61</v>
      </c>
      <c r="C26" s="22">
        <v>587486</v>
      </c>
      <c r="D26" s="22">
        <v>612500</v>
      </c>
      <c r="E26" s="22">
        <v>655344</v>
      </c>
      <c r="F26" s="22">
        <v>630755</v>
      </c>
      <c r="G26" s="22">
        <v>639319</v>
      </c>
      <c r="H26" s="22">
        <v>566214</v>
      </c>
      <c r="I26" s="22">
        <v>568691</v>
      </c>
      <c r="J26" s="22">
        <v>507991</v>
      </c>
      <c r="K26" s="22">
        <v>604756</v>
      </c>
      <c r="L26" s="22">
        <v>542477</v>
      </c>
      <c r="M26" s="22">
        <v>515389</v>
      </c>
      <c r="N26" s="22">
        <v>376908</v>
      </c>
      <c r="O26" s="104">
        <v>6807831</v>
      </c>
    </row>
    <row r="27" spans="1:15" ht="12.75">
      <c r="A27" s="58">
        <v>2007</v>
      </c>
      <c r="B27" s="21" t="s">
        <v>61</v>
      </c>
      <c r="C27" s="22">
        <v>445650</v>
      </c>
      <c r="D27" s="22">
        <v>488490</v>
      </c>
      <c r="E27" s="22">
        <v>585108</v>
      </c>
      <c r="F27" s="22">
        <v>541564</v>
      </c>
      <c r="G27" s="22">
        <v>561311</v>
      </c>
      <c r="H27" s="22">
        <v>552395</v>
      </c>
      <c r="I27" s="22">
        <v>498787</v>
      </c>
      <c r="J27" s="22">
        <v>531959</v>
      </c>
      <c r="K27" s="22">
        <v>548908</v>
      </c>
      <c r="L27" s="22">
        <v>593407</v>
      </c>
      <c r="M27" s="22">
        <v>688552</v>
      </c>
      <c r="N27" s="22">
        <v>515655</v>
      </c>
      <c r="O27" s="39">
        <v>6551786</v>
      </c>
    </row>
    <row r="28" spans="1:15" ht="12.75">
      <c r="A28" s="18">
        <v>2008</v>
      </c>
      <c r="B28" s="21" t="s">
        <v>62</v>
      </c>
      <c r="C28" s="22">
        <v>98558</v>
      </c>
      <c r="D28" s="22">
        <v>96429</v>
      </c>
      <c r="E28" s="22">
        <v>96254</v>
      </c>
      <c r="F28" s="22">
        <v>99324</v>
      </c>
      <c r="G28" s="22">
        <v>103499</v>
      </c>
      <c r="H28" s="22">
        <v>106611</v>
      </c>
      <c r="I28" s="22">
        <v>128823</v>
      </c>
      <c r="J28" s="22">
        <v>141892</v>
      </c>
      <c r="K28" s="22">
        <v>144723</v>
      </c>
      <c r="L28" s="22">
        <v>108009</v>
      </c>
      <c r="M28" s="22">
        <v>105307</v>
      </c>
      <c r="N28" s="22">
        <v>88616</v>
      </c>
      <c r="O28" s="104">
        <v>1318046</v>
      </c>
    </row>
    <row r="29" spans="1:15" ht="12.75">
      <c r="A29" s="58">
        <v>2007</v>
      </c>
      <c r="B29" s="21" t="s">
        <v>62</v>
      </c>
      <c r="C29" s="22">
        <v>63376</v>
      </c>
      <c r="D29" s="22">
        <v>80031</v>
      </c>
      <c r="E29" s="22">
        <v>97359</v>
      </c>
      <c r="F29" s="22">
        <v>75679</v>
      </c>
      <c r="G29" s="22">
        <v>86229</v>
      </c>
      <c r="H29" s="22">
        <v>103211</v>
      </c>
      <c r="I29" s="22">
        <v>123735</v>
      </c>
      <c r="J29" s="22">
        <v>130027</v>
      </c>
      <c r="K29" s="22">
        <v>118122</v>
      </c>
      <c r="L29" s="22">
        <v>113649</v>
      </c>
      <c r="M29" s="22">
        <v>142392</v>
      </c>
      <c r="N29" s="22">
        <v>105644</v>
      </c>
      <c r="O29" s="39">
        <v>1239453</v>
      </c>
    </row>
    <row r="30" spans="1:15" s="59" customFormat="1" ht="12.75">
      <c r="A30" s="18">
        <v>2008</v>
      </c>
      <c r="B30" s="21" t="s">
        <v>63</v>
      </c>
      <c r="C30" s="22">
        <v>80326</v>
      </c>
      <c r="D30" s="22">
        <v>87103</v>
      </c>
      <c r="E30" s="22">
        <v>86950</v>
      </c>
      <c r="F30" s="22">
        <v>93217</v>
      </c>
      <c r="G30" s="22">
        <v>103741</v>
      </c>
      <c r="H30" s="22">
        <v>90243</v>
      </c>
      <c r="I30" s="22">
        <v>94469</v>
      </c>
      <c r="J30" s="22">
        <v>103812</v>
      </c>
      <c r="K30" s="22">
        <v>123938</v>
      </c>
      <c r="L30" s="22">
        <v>103938</v>
      </c>
      <c r="M30" s="22">
        <v>120375</v>
      </c>
      <c r="N30" s="22">
        <v>80494</v>
      </c>
      <c r="O30" s="104">
        <v>1168608</v>
      </c>
    </row>
    <row r="31" spans="1:15" ht="12.75">
      <c r="A31" s="58">
        <v>2007</v>
      </c>
      <c r="B31" s="21" t="s">
        <v>63</v>
      </c>
      <c r="C31" s="22">
        <v>53016</v>
      </c>
      <c r="D31" s="22">
        <v>65520</v>
      </c>
      <c r="E31" s="22">
        <v>79022</v>
      </c>
      <c r="F31" s="22">
        <v>64877</v>
      </c>
      <c r="G31" s="22">
        <v>77615</v>
      </c>
      <c r="H31" s="22">
        <v>71591</v>
      </c>
      <c r="I31" s="22">
        <v>81710</v>
      </c>
      <c r="J31" s="22">
        <v>91209</v>
      </c>
      <c r="K31" s="22">
        <v>97334</v>
      </c>
      <c r="L31" s="22">
        <v>104048</v>
      </c>
      <c r="M31" s="22">
        <v>122204</v>
      </c>
      <c r="N31" s="22">
        <v>95686</v>
      </c>
      <c r="O31" s="39">
        <v>1003831</v>
      </c>
    </row>
    <row r="32" spans="1:15" ht="14.25">
      <c r="A32" s="18">
        <v>2008</v>
      </c>
      <c r="B32" s="21" t="s">
        <v>99</v>
      </c>
      <c r="C32" s="23">
        <v>1033422</v>
      </c>
      <c r="D32" s="23">
        <v>1008106</v>
      </c>
      <c r="E32" s="23">
        <v>1160986</v>
      </c>
      <c r="F32" s="23">
        <v>1235495</v>
      </c>
      <c r="G32" s="23">
        <v>1492361</v>
      </c>
      <c r="H32" s="23">
        <v>1338829</v>
      </c>
      <c r="I32" s="23">
        <v>1370312</v>
      </c>
      <c r="J32" s="23">
        <v>1169316</v>
      </c>
      <c r="K32" s="23">
        <v>1266892</v>
      </c>
      <c r="L32" s="23">
        <v>1025681</v>
      </c>
      <c r="M32" s="23">
        <v>899968</v>
      </c>
      <c r="N32" s="23">
        <v>607226</v>
      </c>
      <c r="O32" s="105">
        <v>13608594</v>
      </c>
    </row>
    <row r="33" spans="1:15" ht="14.25">
      <c r="A33" s="58">
        <v>2007</v>
      </c>
      <c r="B33" s="21" t="s">
        <v>99</v>
      </c>
      <c r="C33" s="23">
        <v>607083</v>
      </c>
      <c r="D33" s="23">
        <v>762638</v>
      </c>
      <c r="E33" s="23">
        <v>851909</v>
      </c>
      <c r="F33" s="23">
        <v>799204</v>
      </c>
      <c r="G33" s="23">
        <v>880117</v>
      </c>
      <c r="H33" s="23">
        <v>899702</v>
      </c>
      <c r="I33" s="23">
        <v>893292</v>
      </c>
      <c r="J33" s="23">
        <v>808425</v>
      </c>
      <c r="K33" s="23">
        <v>812330</v>
      </c>
      <c r="L33" s="23">
        <v>960179</v>
      </c>
      <c r="M33" s="23">
        <v>1104035</v>
      </c>
      <c r="N33" s="23">
        <v>1083318</v>
      </c>
      <c r="O33" s="44">
        <v>10462232</v>
      </c>
    </row>
    <row r="34" spans="1:15" ht="12.75">
      <c r="A34" s="18">
        <v>2008</v>
      </c>
      <c r="B34" s="21" t="s">
        <v>64</v>
      </c>
      <c r="C34" s="22">
        <v>1433835</v>
      </c>
      <c r="D34" s="22">
        <v>1470892</v>
      </c>
      <c r="E34" s="22">
        <v>1401253</v>
      </c>
      <c r="F34" s="22">
        <v>1305984</v>
      </c>
      <c r="G34" s="22">
        <v>1367287</v>
      </c>
      <c r="H34" s="22">
        <v>1327648</v>
      </c>
      <c r="I34" s="22">
        <v>1500618</v>
      </c>
      <c r="J34" s="22">
        <v>1341920</v>
      </c>
      <c r="K34" s="22">
        <v>1330383</v>
      </c>
      <c r="L34" s="22">
        <v>1077421</v>
      </c>
      <c r="M34" s="22">
        <v>1177383</v>
      </c>
      <c r="N34" s="22">
        <v>987880</v>
      </c>
      <c r="O34" s="104">
        <v>15722503</v>
      </c>
    </row>
    <row r="35" spans="1:15" ht="12.75">
      <c r="A35" s="58">
        <v>2007</v>
      </c>
      <c r="B35" s="21" t="s">
        <v>64</v>
      </c>
      <c r="C35" s="22">
        <v>1075933</v>
      </c>
      <c r="D35" s="22">
        <v>1220369</v>
      </c>
      <c r="E35" s="22">
        <v>1398978</v>
      </c>
      <c r="F35" s="22">
        <v>1200633</v>
      </c>
      <c r="G35" s="22">
        <v>1302512</v>
      </c>
      <c r="H35" s="22">
        <v>1426816</v>
      </c>
      <c r="I35" s="22">
        <v>1437741</v>
      </c>
      <c r="J35" s="22">
        <v>1453957</v>
      </c>
      <c r="K35" s="22">
        <v>1332974</v>
      </c>
      <c r="L35" s="22">
        <v>1296971</v>
      </c>
      <c r="M35" s="22">
        <v>1594726</v>
      </c>
      <c r="N35" s="22">
        <v>1307445</v>
      </c>
      <c r="O35" s="39">
        <v>16049056</v>
      </c>
    </row>
    <row r="36" spans="1:15" ht="12.75">
      <c r="A36" s="18">
        <v>2008</v>
      </c>
      <c r="B36" s="21" t="s">
        <v>65</v>
      </c>
      <c r="C36" s="22">
        <v>2147247</v>
      </c>
      <c r="D36" s="22">
        <v>2459749</v>
      </c>
      <c r="E36" s="22">
        <v>2524526</v>
      </c>
      <c r="F36" s="22">
        <v>2512072</v>
      </c>
      <c r="G36" s="22">
        <v>2539085</v>
      </c>
      <c r="H36" s="22">
        <v>2470063</v>
      </c>
      <c r="I36" s="22">
        <v>2473798</v>
      </c>
      <c r="J36" s="22">
        <v>1444667</v>
      </c>
      <c r="K36" s="22">
        <v>2141926</v>
      </c>
      <c r="L36" s="22">
        <v>1503683</v>
      </c>
      <c r="M36" s="22">
        <v>1444433</v>
      </c>
      <c r="N36" s="22">
        <v>1069351</v>
      </c>
      <c r="O36" s="104">
        <v>24730601</v>
      </c>
    </row>
    <row r="37" spans="1:15" ht="12.75">
      <c r="A37" s="58">
        <v>2007</v>
      </c>
      <c r="B37" s="21" t="s">
        <v>65</v>
      </c>
      <c r="C37" s="22">
        <v>1230144</v>
      </c>
      <c r="D37" s="22">
        <v>1581225</v>
      </c>
      <c r="E37" s="22">
        <v>1822557</v>
      </c>
      <c r="F37" s="22">
        <v>1668269</v>
      </c>
      <c r="G37" s="22">
        <v>1918070</v>
      </c>
      <c r="H37" s="22">
        <v>1837829</v>
      </c>
      <c r="I37" s="22">
        <v>1817109</v>
      </c>
      <c r="J37" s="22">
        <v>1347095</v>
      </c>
      <c r="K37" s="22">
        <v>1816339</v>
      </c>
      <c r="L37" s="22">
        <v>1927694</v>
      </c>
      <c r="M37" s="22">
        <v>2253807</v>
      </c>
      <c r="N37" s="22">
        <v>2036020</v>
      </c>
      <c r="O37" s="39">
        <v>21256158</v>
      </c>
    </row>
    <row r="38" spans="1:15" ht="12.75">
      <c r="A38" s="18">
        <v>2008</v>
      </c>
      <c r="B38" s="21" t="s">
        <v>66</v>
      </c>
      <c r="C38" s="22">
        <v>727681</v>
      </c>
      <c r="D38" s="22">
        <v>781502</v>
      </c>
      <c r="E38" s="22">
        <v>837727</v>
      </c>
      <c r="F38" s="22">
        <v>800145</v>
      </c>
      <c r="G38" s="22">
        <v>917464</v>
      </c>
      <c r="H38" s="22">
        <v>867203</v>
      </c>
      <c r="I38" s="22">
        <v>802338</v>
      </c>
      <c r="J38" s="22">
        <v>799479</v>
      </c>
      <c r="K38" s="22">
        <v>965022</v>
      </c>
      <c r="L38" s="22">
        <v>898495</v>
      </c>
      <c r="M38" s="22">
        <v>818140</v>
      </c>
      <c r="N38" s="22">
        <v>645229</v>
      </c>
      <c r="O38" s="104">
        <v>9860425</v>
      </c>
    </row>
    <row r="39" spans="1:15" ht="12.75">
      <c r="A39" s="58">
        <v>2007</v>
      </c>
      <c r="B39" s="21" t="s">
        <v>66</v>
      </c>
      <c r="C39" s="22">
        <v>553519</v>
      </c>
      <c r="D39" s="22">
        <v>614645</v>
      </c>
      <c r="E39" s="22">
        <v>735291</v>
      </c>
      <c r="F39" s="22">
        <v>661940</v>
      </c>
      <c r="G39" s="22">
        <v>733151</v>
      </c>
      <c r="H39" s="22">
        <v>725602</v>
      </c>
      <c r="I39" s="22">
        <v>689993</v>
      </c>
      <c r="J39" s="22">
        <v>787269</v>
      </c>
      <c r="K39" s="22">
        <v>798393</v>
      </c>
      <c r="L39" s="22">
        <v>905164</v>
      </c>
      <c r="M39" s="22">
        <v>1058523</v>
      </c>
      <c r="N39" s="22">
        <v>828428</v>
      </c>
      <c r="O39" s="39">
        <v>9091920</v>
      </c>
    </row>
    <row r="40" spans="1:15" ht="12.75">
      <c r="A40" s="18">
        <v>2008</v>
      </c>
      <c r="B40" s="21" t="s">
        <v>67</v>
      </c>
      <c r="C40" s="22">
        <v>498180</v>
      </c>
      <c r="D40" s="22">
        <v>550553</v>
      </c>
      <c r="E40" s="22">
        <v>633255</v>
      </c>
      <c r="F40" s="22">
        <v>647552</v>
      </c>
      <c r="G40" s="22">
        <v>668548</v>
      </c>
      <c r="H40" s="22">
        <v>645374</v>
      </c>
      <c r="I40" s="22">
        <v>664055</v>
      </c>
      <c r="J40" s="22">
        <v>575267</v>
      </c>
      <c r="K40" s="22">
        <v>597971</v>
      </c>
      <c r="L40" s="22">
        <v>488099</v>
      </c>
      <c r="M40" s="22">
        <v>488194</v>
      </c>
      <c r="N40" s="22">
        <v>459260</v>
      </c>
      <c r="O40" s="104">
        <v>6916307</v>
      </c>
    </row>
    <row r="41" spans="1:15" ht="12.75">
      <c r="A41" s="58">
        <v>2007</v>
      </c>
      <c r="B41" s="21" t="s">
        <v>67</v>
      </c>
      <c r="C41" s="22">
        <v>322906</v>
      </c>
      <c r="D41" s="22">
        <v>403577</v>
      </c>
      <c r="E41" s="22">
        <v>483219</v>
      </c>
      <c r="F41" s="22">
        <v>458371</v>
      </c>
      <c r="G41" s="22">
        <v>488216</v>
      </c>
      <c r="H41" s="22">
        <v>468010</v>
      </c>
      <c r="I41" s="22">
        <v>480095</v>
      </c>
      <c r="J41" s="22">
        <v>426193</v>
      </c>
      <c r="K41" s="22">
        <v>452704</v>
      </c>
      <c r="L41" s="22">
        <v>491828</v>
      </c>
      <c r="M41" s="22">
        <v>565903</v>
      </c>
      <c r="N41" s="22">
        <v>511311</v>
      </c>
      <c r="O41" s="39">
        <v>5552333</v>
      </c>
    </row>
    <row r="42" spans="1:15" ht="12.75">
      <c r="A42" s="18">
        <v>2008</v>
      </c>
      <c r="B42" s="21" t="s">
        <v>101</v>
      </c>
      <c r="C42" s="22">
        <v>458436</v>
      </c>
      <c r="D42" s="22">
        <v>496874</v>
      </c>
      <c r="E42" s="22">
        <v>569734</v>
      </c>
      <c r="F42" s="22">
        <v>610511</v>
      </c>
      <c r="G42" s="22">
        <v>600414</v>
      </c>
      <c r="H42" s="22">
        <v>564249</v>
      </c>
      <c r="I42" s="22">
        <v>569476</v>
      </c>
      <c r="J42" s="22">
        <v>532986</v>
      </c>
      <c r="K42" s="22">
        <v>591195</v>
      </c>
      <c r="L42" s="22">
        <v>464644</v>
      </c>
      <c r="M42" s="22">
        <v>405438</v>
      </c>
      <c r="N42" s="22">
        <v>309179</v>
      </c>
      <c r="O42" s="104">
        <v>6173135</v>
      </c>
    </row>
    <row r="43" spans="1:15" ht="12.75">
      <c r="A43" s="58">
        <v>2007</v>
      </c>
      <c r="B43" s="21" t="s">
        <v>101</v>
      </c>
      <c r="C43" s="22">
        <v>319307</v>
      </c>
      <c r="D43" s="22">
        <v>360753</v>
      </c>
      <c r="E43" s="22">
        <v>455606</v>
      </c>
      <c r="F43" s="22">
        <v>412786</v>
      </c>
      <c r="G43" s="22">
        <v>463890</v>
      </c>
      <c r="H43" s="22">
        <v>446358</v>
      </c>
      <c r="I43" s="22">
        <v>438715</v>
      </c>
      <c r="J43" s="22">
        <v>455108</v>
      </c>
      <c r="K43" s="22">
        <v>452103</v>
      </c>
      <c r="L43" s="22">
        <v>470017</v>
      </c>
      <c r="M43" s="22">
        <v>521192</v>
      </c>
      <c r="N43" s="22">
        <v>392725</v>
      </c>
      <c r="O43" s="39">
        <v>5188560</v>
      </c>
    </row>
    <row r="44" spans="1:15" ht="12.75">
      <c r="A44" s="18">
        <v>2008</v>
      </c>
      <c r="B44" s="21" t="s">
        <v>100</v>
      </c>
      <c r="C44" s="22">
        <v>965941</v>
      </c>
      <c r="D44" s="22">
        <v>1379048</v>
      </c>
      <c r="E44" s="22">
        <v>1344547</v>
      </c>
      <c r="F44" s="22">
        <v>1617271</v>
      </c>
      <c r="G44" s="22">
        <v>1954857</v>
      </c>
      <c r="H44" s="22">
        <v>2292079</v>
      </c>
      <c r="I44" s="22">
        <v>2231933</v>
      </c>
      <c r="J44" s="22">
        <v>2537724</v>
      </c>
      <c r="K44" s="22">
        <v>2160771</v>
      </c>
      <c r="L44" s="22">
        <v>1218994</v>
      </c>
      <c r="M44" s="22">
        <v>827971</v>
      </c>
      <c r="N44" s="22">
        <v>867800</v>
      </c>
      <c r="O44" s="104">
        <v>19398935</v>
      </c>
    </row>
    <row r="45" spans="1:15" ht="12.75">
      <c r="A45" s="58">
        <v>2007</v>
      </c>
      <c r="B45" s="21" t="s">
        <v>100</v>
      </c>
      <c r="C45" s="22">
        <v>663975</v>
      </c>
      <c r="D45" s="22">
        <v>740061</v>
      </c>
      <c r="E45" s="22">
        <v>937228</v>
      </c>
      <c r="F45" s="22">
        <v>996846</v>
      </c>
      <c r="G45" s="22">
        <v>1276409</v>
      </c>
      <c r="H45" s="22">
        <v>1059964</v>
      </c>
      <c r="I45" s="22">
        <v>1058590</v>
      </c>
      <c r="J45" s="22">
        <v>1017542</v>
      </c>
      <c r="K45" s="22">
        <v>838992</v>
      </c>
      <c r="L45" s="22">
        <v>920943</v>
      </c>
      <c r="M45" s="22">
        <v>985800</v>
      </c>
      <c r="N45" s="22">
        <v>892779</v>
      </c>
      <c r="O45" s="39">
        <v>11389129</v>
      </c>
    </row>
    <row r="46" spans="1:16" ht="12.75">
      <c r="A46" s="18">
        <v>2008</v>
      </c>
      <c r="B46" s="21" t="s">
        <v>68</v>
      </c>
      <c r="C46" s="22">
        <v>209711</v>
      </c>
      <c r="D46" s="22">
        <v>245661</v>
      </c>
      <c r="E46" s="22">
        <v>287224</v>
      </c>
      <c r="F46" s="22">
        <v>348354</v>
      </c>
      <c r="G46" s="22">
        <v>378430</v>
      </c>
      <c r="H46" s="22">
        <v>353747</v>
      </c>
      <c r="I46" s="22">
        <v>327915</v>
      </c>
      <c r="J46" s="22">
        <v>268872</v>
      </c>
      <c r="K46" s="22">
        <v>290774</v>
      </c>
      <c r="L46" s="22">
        <v>266772</v>
      </c>
      <c r="M46" s="22">
        <v>220351</v>
      </c>
      <c r="N46" s="22">
        <v>206023</v>
      </c>
      <c r="O46" s="104">
        <v>3403833</v>
      </c>
      <c r="P46" s="28"/>
    </row>
    <row r="47" spans="1:16" ht="12.75">
      <c r="A47" s="58">
        <v>2007</v>
      </c>
      <c r="B47" s="21" t="s">
        <v>68</v>
      </c>
      <c r="C47" s="22">
        <v>150645</v>
      </c>
      <c r="D47" s="22">
        <v>171424</v>
      </c>
      <c r="E47" s="22">
        <v>215080</v>
      </c>
      <c r="F47" s="22">
        <v>193970</v>
      </c>
      <c r="G47" s="22">
        <v>213371</v>
      </c>
      <c r="H47" s="22">
        <v>211875</v>
      </c>
      <c r="I47" s="22">
        <v>208145</v>
      </c>
      <c r="J47" s="22">
        <v>229814</v>
      </c>
      <c r="K47" s="22">
        <v>223680</v>
      </c>
      <c r="L47" s="22">
        <v>247429</v>
      </c>
      <c r="M47" s="22">
        <v>257719</v>
      </c>
      <c r="N47" s="22">
        <v>209673</v>
      </c>
      <c r="O47" s="39">
        <v>2532826</v>
      </c>
      <c r="P47" s="28"/>
    </row>
    <row r="48" spans="1:16" ht="12.75">
      <c r="A48" s="18">
        <v>2008</v>
      </c>
      <c r="B48" s="21" t="s">
        <v>71</v>
      </c>
      <c r="C48" s="22">
        <v>119195</v>
      </c>
      <c r="D48" s="22">
        <v>133190</v>
      </c>
      <c r="E48" s="22">
        <v>120411</v>
      </c>
      <c r="F48" s="22">
        <v>137092</v>
      </c>
      <c r="G48" s="22">
        <v>130023</v>
      </c>
      <c r="H48" s="22">
        <v>120275</v>
      </c>
      <c r="I48" s="22">
        <v>120005</v>
      </c>
      <c r="J48" s="22">
        <v>116735</v>
      </c>
      <c r="K48" s="22">
        <v>148526</v>
      </c>
      <c r="L48" s="22">
        <v>119589</v>
      </c>
      <c r="M48" s="22">
        <v>147253</v>
      </c>
      <c r="N48" s="22">
        <v>94874</v>
      </c>
      <c r="O48" s="104">
        <v>1507168</v>
      </c>
      <c r="P48" s="28"/>
    </row>
    <row r="49" spans="1:16" ht="12.75">
      <c r="A49" s="58">
        <v>2007</v>
      </c>
      <c r="B49" s="21" t="s">
        <v>71</v>
      </c>
      <c r="C49" s="22">
        <v>91465</v>
      </c>
      <c r="D49" s="22">
        <v>110464</v>
      </c>
      <c r="E49" s="22">
        <v>135440</v>
      </c>
      <c r="F49" s="22">
        <v>132410</v>
      </c>
      <c r="G49" s="22">
        <v>115430</v>
      </c>
      <c r="H49" s="22">
        <v>103348</v>
      </c>
      <c r="I49" s="22">
        <v>102612</v>
      </c>
      <c r="J49" s="22">
        <v>119395</v>
      </c>
      <c r="K49" s="22">
        <v>120585</v>
      </c>
      <c r="L49" s="22">
        <v>150322</v>
      </c>
      <c r="M49" s="22">
        <v>179551</v>
      </c>
      <c r="N49" s="22">
        <v>117803</v>
      </c>
      <c r="O49" s="39">
        <v>1181745</v>
      </c>
      <c r="P49" s="28"/>
    </row>
    <row r="50" spans="1:16" ht="12.75">
      <c r="A50" s="18">
        <v>2008</v>
      </c>
      <c r="B50" s="21" t="s">
        <v>69</v>
      </c>
      <c r="C50" s="22">
        <v>5991</v>
      </c>
      <c r="D50" s="22">
        <v>6713</v>
      </c>
      <c r="E50" s="22">
        <v>8860</v>
      </c>
      <c r="F50" s="22">
        <v>10185</v>
      </c>
      <c r="G50" s="22">
        <v>9294</v>
      </c>
      <c r="H50" s="22">
        <v>6372</v>
      </c>
      <c r="I50" s="22">
        <v>4680</v>
      </c>
      <c r="J50" s="22">
        <v>3141</v>
      </c>
      <c r="K50" s="22">
        <v>2476</v>
      </c>
      <c r="L50" s="22">
        <v>2805</v>
      </c>
      <c r="M50" s="22">
        <v>2849</v>
      </c>
      <c r="N50" s="22">
        <v>2181</v>
      </c>
      <c r="O50" s="104">
        <v>65548</v>
      </c>
      <c r="P50" s="28"/>
    </row>
    <row r="51" spans="1:16" ht="12.75">
      <c r="A51" s="58">
        <v>2007</v>
      </c>
      <c r="B51" s="21" t="s">
        <v>69</v>
      </c>
      <c r="C51" s="22">
        <v>3030</v>
      </c>
      <c r="D51" s="22">
        <v>5094</v>
      </c>
      <c r="E51" s="22">
        <v>6452</v>
      </c>
      <c r="F51" s="22">
        <v>7136</v>
      </c>
      <c r="G51" s="22">
        <v>7821</v>
      </c>
      <c r="H51" s="22">
        <v>5917</v>
      </c>
      <c r="I51" s="22">
        <v>3949</v>
      </c>
      <c r="J51" s="22">
        <v>3594</v>
      </c>
      <c r="K51" s="22">
        <v>2929</v>
      </c>
      <c r="L51" s="22">
        <v>2988</v>
      </c>
      <c r="M51" s="22">
        <v>3888</v>
      </c>
      <c r="N51" s="22">
        <v>3803</v>
      </c>
      <c r="O51" s="39">
        <v>56603</v>
      </c>
      <c r="P51" s="28"/>
    </row>
    <row r="52" spans="1:16" ht="15">
      <c r="A52" s="18">
        <v>2008</v>
      </c>
      <c r="B52" s="19" t="s">
        <v>21</v>
      </c>
      <c r="C52" s="20">
        <v>223059</v>
      </c>
      <c r="D52" s="20">
        <v>243506</v>
      </c>
      <c r="E52" s="20">
        <v>219861</v>
      </c>
      <c r="F52" s="20">
        <v>293260</v>
      </c>
      <c r="G52" s="20">
        <v>311601</v>
      </c>
      <c r="H52" s="20">
        <v>313483</v>
      </c>
      <c r="I52" s="20">
        <v>366406</v>
      </c>
      <c r="J52" s="20">
        <v>347975</v>
      </c>
      <c r="K52" s="20">
        <v>333758</v>
      </c>
      <c r="L52" s="20">
        <v>238979</v>
      </c>
      <c r="M52" s="20">
        <v>212127</v>
      </c>
      <c r="N52" s="20">
        <v>154386</v>
      </c>
      <c r="O52" s="103">
        <v>3258401</v>
      </c>
      <c r="P52" s="28"/>
    </row>
    <row r="53" spans="1:15" ht="15">
      <c r="A53" s="58">
        <v>2007</v>
      </c>
      <c r="B53" s="19" t="s">
        <v>21</v>
      </c>
      <c r="C53" s="20">
        <v>162221</v>
      </c>
      <c r="D53" s="20">
        <v>138733</v>
      </c>
      <c r="E53" s="20">
        <v>197062</v>
      </c>
      <c r="F53" s="20">
        <v>199562</v>
      </c>
      <c r="G53" s="20">
        <v>224367</v>
      </c>
      <c r="H53" s="20">
        <v>272919</v>
      </c>
      <c r="I53" s="20">
        <v>248399</v>
      </c>
      <c r="J53" s="20">
        <v>288936</v>
      </c>
      <c r="K53" s="20">
        <v>255560</v>
      </c>
      <c r="L53" s="20">
        <v>248354</v>
      </c>
      <c r="M53" s="20">
        <v>265412</v>
      </c>
      <c r="N53" s="20">
        <v>213964</v>
      </c>
      <c r="O53" s="38">
        <v>2715489</v>
      </c>
    </row>
    <row r="54" spans="1:16" ht="12.75">
      <c r="A54" s="18">
        <v>2008</v>
      </c>
      <c r="B54" s="21" t="s">
        <v>70</v>
      </c>
      <c r="C54" s="22">
        <v>223059</v>
      </c>
      <c r="D54" s="22">
        <v>243506</v>
      </c>
      <c r="E54" s="22">
        <v>219861</v>
      </c>
      <c r="F54" s="22">
        <v>293260</v>
      </c>
      <c r="G54" s="22">
        <v>311601</v>
      </c>
      <c r="H54" s="22">
        <v>313483</v>
      </c>
      <c r="I54" s="22">
        <v>366406</v>
      </c>
      <c r="J54" s="22">
        <v>347975</v>
      </c>
      <c r="K54" s="22">
        <v>333758</v>
      </c>
      <c r="L54" s="22">
        <v>238979</v>
      </c>
      <c r="M54" s="22">
        <v>212127</v>
      </c>
      <c r="N54" s="22">
        <v>154386</v>
      </c>
      <c r="O54" s="104">
        <v>3258401</v>
      </c>
      <c r="P54" s="28"/>
    </row>
    <row r="55" spans="1:16" ht="13.5" thickBot="1">
      <c r="A55" s="58">
        <v>2007</v>
      </c>
      <c r="B55" s="21" t="s">
        <v>70</v>
      </c>
      <c r="C55" s="22">
        <v>162221</v>
      </c>
      <c r="D55" s="22">
        <v>138733</v>
      </c>
      <c r="E55" s="22">
        <v>197062</v>
      </c>
      <c r="F55" s="22">
        <v>199562</v>
      </c>
      <c r="G55" s="22">
        <v>224367</v>
      </c>
      <c r="H55" s="22">
        <v>272919</v>
      </c>
      <c r="I55" s="22">
        <v>248399</v>
      </c>
      <c r="J55" s="22">
        <v>288936</v>
      </c>
      <c r="K55" s="22">
        <v>255560</v>
      </c>
      <c r="L55" s="22">
        <v>248354</v>
      </c>
      <c r="M55" s="22">
        <v>265412</v>
      </c>
      <c r="N55" s="22">
        <v>213964</v>
      </c>
      <c r="O55" s="39">
        <v>2715489</v>
      </c>
      <c r="P55" s="28"/>
    </row>
    <row r="56" spans="1:15" ht="15.75" thickBot="1">
      <c r="A56" s="18">
        <v>2002</v>
      </c>
      <c r="B56" s="24" t="s">
        <v>22</v>
      </c>
      <c r="C56" s="25">
        <v>2444413</v>
      </c>
      <c r="D56" s="25">
        <v>2323791</v>
      </c>
      <c r="E56" s="25">
        <v>2861904</v>
      </c>
      <c r="F56" s="25">
        <v>2739030</v>
      </c>
      <c r="G56" s="25">
        <v>2995862</v>
      </c>
      <c r="H56" s="25">
        <v>2752507</v>
      </c>
      <c r="I56" s="25">
        <v>3159682</v>
      </c>
      <c r="J56" s="25">
        <v>3008819</v>
      </c>
      <c r="K56" s="25">
        <v>3309893</v>
      </c>
      <c r="L56" s="25">
        <v>3641541</v>
      </c>
      <c r="M56" s="25">
        <v>3675901</v>
      </c>
      <c r="N56" s="25">
        <v>3259800</v>
      </c>
      <c r="O56" s="40">
        <v>36173144</v>
      </c>
    </row>
    <row r="57" spans="1:15" ht="15.75" thickBot="1">
      <c r="A57" s="18">
        <v>2003</v>
      </c>
      <c r="B57" s="24" t="s">
        <v>22</v>
      </c>
      <c r="C57" s="25">
        <v>3452919</v>
      </c>
      <c r="D57" s="25">
        <v>2946898</v>
      </c>
      <c r="E57" s="25">
        <v>3817443</v>
      </c>
      <c r="F57" s="25">
        <v>3722789</v>
      </c>
      <c r="G57" s="25">
        <v>3904832</v>
      </c>
      <c r="H57" s="25">
        <v>3831218</v>
      </c>
      <c r="I57" s="25">
        <v>4234935</v>
      </c>
      <c r="J57" s="25">
        <v>3868269</v>
      </c>
      <c r="K57" s="25">
        <v>4245275</v>
      </c>
      <c r="L57" s="25">
        <v>4909866</v>
      </c>
      <c r="M57" s="25">
        <v>4011321</v>
      </c>
      <c r="N57" s="25">
        <v>4924503</v>
      </c>
      <c r="O57" s="40">
        <f>SUM(C57:N57)</f>
        <v>47870268</v>
      </c>
    </row>
    <row r="58" spans="1:15" ht="15.75" thickBot="1">
      <c r="A58" s="18">
        <v>2004</v>
      </c>
      <c r="B58" s="24" t="s">
        <v>22</v>
      </c>
      <c r="C58" s="25">
        <v>4673509</v>
      </c>
      <c r="D58" s="25">
        <v>3788293</v>
      </c>
      <c r="E58" s="25">
        <v>5298967</v>
      </c>
      <c r="F58" s="25">
        <v>5309632</v>
      </c>
      <c r="G58" s="25">
        <v>4941497</v>
      </c>
      <c r="H58" s="25">
        <v>5372819</v>
      </c>
      <c r="I58" s="25">
        <v>5664479</v>
      </c>
      <c r="J58" s="25">
        <v>4742893</v>
      </c>
      <c r="K58" s="25">
        <v>5788400</v>
      </c>
      <c r="L58" s="25">
        <v>5899952</v>
      </c>
      <c r="M58" s="25">
        <v>5782902</v>
      </c>
      <c r="N58" s="25">
        <v>6748056</v>
      </c>
      <c r="O58" s="40">
        <v>64011399</v>
      </c>
    </row>
    <row r="59" spans="1:15" ht="15.75" thickBot="1">
      <c r="A59" s="18">
        <v>2005</v>
      </c>
      <c r="B59" s="24" t="s">
        <v>22</v>
      </c>
      <c r="C59" s="25">
        <v>4996295</v>
      </c>
      <c r="D59" s="25">
        <v>5696860</v>
      </c>
      <c r="E59" s="25">
        <v>6606830</v>
      </c>
      <c r="F59" s="25">
        <v>6066564</v>
      </c>
      <c r="G59" s="25">
        <v>5965962</v>
      </c>
      <c r="H59" s="25">
        <v>5984750</v>
      </c>
      <c r="I59" s="25">
        <v>5672795</v>
      </c>
      <c r="J59" s="25">
        <v>5504383</v>
      </c>
      <c r="K59" s="25">
        <v>6954068</v>
      </c>
      <c r="L59" s="25">
        <v>6662464</v>
      </c>
      <c r="M59" s="25">
        <v>6019763</v>
      </c>
      <c r="N59" s="25">
        <v>7314088</v>
      </c>
      <c r="O59" s="40">
        <v>73444821</v>
      </c>
    </row>
    <row r="60" spans="1:15" ht="15.75" thickBot="1">
      <c r="A60" s="18">
        <v>2006</v>
      </c>
      <c r="B60" s="24" t="s">
        <v>22</v>
      </c>
      <c r="C60" s="25">
        <v>4918970</v>
      </c>
      <c r="D60" s="25">
        <v>6095103</v>
      </c>
      <c r="E60" s="25">
        <v>7489479</v>
      </c>
      <c r="F60" s="25">
        <v>6410886</v>
      </c>
      <c r="G60" s="25">
        <v>7255847</v>
      </c>
      <c r="H60" s="25">
        <v>7653844</v>
      </c>
      <c r="I60" s="25">
        <v>6918808</v>
      </c>
      <c r="J60" s="25">
        <v>6969167</v>
      </c>
      <c r="K60" s="25">
        <v>7638433</v>
      </c>
      <c r="L60" s="25">
        <v>7080364</v>
      </c>
      <c r="M60" s="25">
        <v>8613399</v>
      </c>
      <c r="N60" s="25">
        <v>8716834</v>
      </c>
      <c r="O60" s="40">
        <v>85761134</v>
      </c>
    </row>
    <row r="61" spans="1:15" ht="15.75" thickBot="1">
      <c r="A61" s="18">
        <v>2007</v>
      </c>
      <c r="B61" s="24" t="s">
        <v>22</v>
      </c>
      <c r="C61" s="25">
        <v>6578752</v>
      </c>
      <c r="D61" s="25">
        <v>7579273</v>
      </c>
      <c r="E61" s="25">
        <v>8912941</v>
      </c>
      <c r="F61" s="25">
        <v>8185501</v>
      </c>
      <c r="G61" s="25">
        <v>9132666</v>
      </c>
      <c r="H61" s="25">
        <v>8951703</v>
      </c>
      <c r="I61" s="25">
        <v>8841527</v>
      </c>
      <c r="J61" s="25">
        <v>8570098</v>
      </c>
      <c r="K61" s="25">
        <v>8918279</v>
      </c>
      <c r="L61" s="25">
        <v>9714173</v>
      </c>
      <c r="M61" s="25">
        <v>11117944</v>
      </c>
      <c r="N61" s="25">
        <v>9422629</v>
      </c>
      <c r="O61" s="40">
        <f>SUM(C61:N61)</f>
        <v>105925486</v>
      </c>
    </row>
    <row r="62" spans="1:15" ht="15.75" thickBot="1">
      <c r="A62" s="18">
        <v>2008</v>
      </c>
      <c r="B62" s="24" t="s">
        <v>22</v>
      </c>
      <c r="C62" s="25">
        <v>9781670</v>
      </c>
      <c r="D62" s="25">
        <v>10593313</v>
      </c>
      <c r="E62" s="25">
        <v>10952145</v>
      </c>
      <c r="F62" s="25">
        <v>11362784</v>
      </c>
      <c r="G62" s="25">
        <v>12251327</v>
      </c>
      <c r="H62" s="25">
        <v>12073320</v>
      </c>
      <c r="I62" s="25">
        <v>12207264</v>
      </c>
      <c r="J62" s="25">
        <v>10926761</v>
      </c>
      <c r="K62" s="25">
        <v>12064609</v>
      </c>
      <c r="L62" s="25">
        <v>9493430</v>
      </c>
      <c r="M62" s="25">
        <v>8681900</v>
      </c>
      <c r="N62" s="25">
        <v>7110306</v>
      </c>
      <c r="O62" s="56">
        <v>127498828</v>
      </c>
    </row>
    <row r="63" ht="12.75">
      <c r="B63" s="36"/>
    </row>
    <row r="64" spans="1:2" ht="12.75">
      <c r="A64" s="36"/>
      <c r="B64" s="36"/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70" zoomScaleNormal="70" zoomScalePageLayoutView="0" workbookViewId="0" topLeftCell="A1">
      <selection activeCell="A19" sqref="A19"/>
    </sheetView>
  </sheetViews>
  <sheetFormatPr defaultColWidth="9.140625" defaultRowHeight="12.75"/>
  <cols>
    <col min="1" max="1" width="44.7109375" style="1" customWidth="1"/>
    <col min="2" max="2" width="16.00390625" style="61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5" t="s">
        <v>148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62"/>
      <c r="C4" s="2"/>
      <c r="D4" s="2"/>
      <c r="E4" s="2"/>
      <c r="F4" s="2"/>
    </row>
    <row r="5" spans="1:9" ht="27" thickBot="1">
      <c r="A5" s="110" t="s">
        <v>126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151</v>
      </c>
      <c r="G6" s="107"/>
      <c r="H6" s="107"/>
      <c r="I6" s="108"/>
    </row>
    <row r="7" spans="1:9" ht="31.5" thickBot="1" thickTop="1">
      <c r="A7" s="48" t="s">
        <v>1</v>
      </c>
      <c r="B7" s="41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8" thickBot="1" thickTop="1">
      <c r="A8" s="63" t="s">
        <v>2</v>
      </c>
      <c r="B8" s="64">
        <f>'SEKTÖR (USD)'!B8*1.173</f>
        <v>1302270.465</v>
      </c>
      <c r="C8" s="64">
        <f>'SEKTÖR (USD)'!C8*1.5462</f>
        <v>1794983.58</v>
      </c>
      <c r="D8" s="65">
        <f aca="true" t="shared" si="0" ref="D8:D41">(C8-B8)/B8*100</f>
        <v>37.834929704867406</v>
      </c>
      <c r="E8" s="65">
        <f aca="true" t="shared" si="1" ref="E8:E41">C8/C$41*100</f>
        <v>16.32700477307165</v>
      </c>
      <c r="F8" s="64">
        <f>'SEKTÖR (USD)'!F8*1.302</f>
        <v>14784509.46</v>
      </c>
      <c r="G8" s="64">
        <f>'SEKTÖR (USD)'!G8*1.2951</f>
        <v>17560122.3243</v>
      </c>
      <c r="H8" s="65">
        <f aca="true" t="shared" si="2" ref="H8:H41">(G8-F8)/F8*100</f>
        <v>18.77379071527205</v>
      </c>
      <c r="I8" s="65">
        <f aca="true" t="shared" si="3" ref="I8:I41">G8/G$41*100</f>
        <v>10.634523636562369</v>
      </c>
    </row>
    <row r="9" spans="1:9" s="69" customFormat="1" ht="15.75">
      <c r="A9" s="66" t="s">
        <v>90</v>
      </c>
      <c r="B9" s="67">
        <f>'SEKTÖR (USD)'!B9*1.173</f>
        <v>1003738.446</v>
      </c>
      <c r="C9" s="67">
        <f>'SEKTÖR (USD)'!C9*1.5462</f>
        <v>1341370.2474</v>
      </c>
      <c r="D9" s="68">
        <f t="shared" si="0"/>
        <v>33.6374284302347</v>
      </c>
      <c r="E9" s="68">
        <f t="shared" si="1"/>
        <v>12.200979817183677</v>
      </c>
      <c r="F9" s="67">
        <f>'SEKTÖR (USD)'!F9*1.302</f>
        <v>11255836.872</v>
      </c>
      <c r="G9" s="67">
        <f>'SEKTÖR (USD)'!G9*1.2951</f>
        <v>13085879.4846</v>
      </c>
      <c r="H9" s="68">
        <f t="shared" si="2"/>
        <v>16.258609940877978</v>
      </c>
      <c r="I9" s="68">
        <f t="shared" si="3"/>
        <v>7.924893239018636</v>
      </c>
    </row>
    <row r="10" spans="1:9" ht="14.25">
      <c r="A10" s="50" t="s">
        <v>3</v>
      </c>
      <c r="B10" s="5">
        <f>'SEKTÖR (USD)'!B10*1.173</f>
        <v>330095.103</v>
      </c>
      <c r="C10" s="5">
        <f>'SEKTÖR (USD)'!C10*1.5462</f>
        <v>475275.5946</v>
      </c>
      <c r="D10" s="35">
        <f t="shared" si="0"/>
        <v>43.981413320148526</v>
      </c>
      <c r="E10" s="35">
        <f t="shared" si="1"/>
        <v>4.323062889276495</v>
      </c>
      <c r="F10" s="5">
        <f>'SEKTÖR (USD)'!F10*1.302</f>
        <v>3655978.242</v>
      </c>
      <c r="G10" s="5">
        <f>'SEKTÖR (USD)'!G10*1.2951</f>
        <v>4929883.6266</v>
      </c>
      <c r="H10" s="35">
        <f t="shared" si="2"/>
        <v>34.84444655510617</v>
      </c>
      <c r="I10" s="35">
        <f t="shared" si="3"/>
        <v>2.9855694046066055</v>
      </c>
    </row>
    <row r="11" spans="1:9" ht="14.25">
      <c r="A11" s="50" t="s">
        <v>4</v>
      </c>
      <c r="B11" s="5">
        <f>'SEKTÖR (USD)'!B11*1.173</f>
        <v>234303.231</v>
      </c>
      <c r="C11" s="5">
        <f>'SEKTÖR (USD)'!C11*1.5462</f>
        <v>382955.085</v>
      </c>
      <c r="D11" s="35">
        <f t="shared" si="0"/>
        <v>63.44421857332391</v>
      </c>
      <c r="E11" s="35">
        <f t="shared" si="1"/>
        <v>3.483324065096496</v>
      </c>
      <c r="F11" s="5">
        <f>'SEKTÖR (USD)'!F11*1.302</f>
        <v>1925478.324</v>
      </c>
      <c r="G11" s="5">
        <f>'SEKTÖR (USD)'!G11*1.2951</f>
        <v>2293313.8662</v>
      </c>
      <c r="H11" s="35">
        <f t="shared" si="2"/>
        <v>19.10359299375837</v>
      </c>
      <c r="I11" s="35">
        <f t="shared" si="3"/>
        <v>1.3888457076640734</v>
      </c>
    </row>
    <row r="12" spans="1:9" ht="14.25">
      <c r="A12" s="50" t="s">
        <v>5</v>
      </c>
      <c r="B12" s="5">
        <f>'SEKTÖR (USD)'!B12*1.173</f>
        <v>104914.293</v>
      </c>
      <c r="C12" s="5">
        <f>'SEKTÖR (USD)'!C12*1.5462</f>
        <v>139088.421</v>
      </c>
      <c r="D12" s="35">
        <f t="shared" si="0"/>
        <v>32.57337682292726</v>
      </c>
      <c r="E12" s="35">
        <f t="shared" si="1"/>
        <v>1.2651354245513484</v>
      </c>
      <c r="F12" s="5">
        <f>'SEKTÖR (USD)'!F12*1.302</f>
        <v>1302381.486</v>
      </c>
      <c r="G12" s="5">
        <f>'SEKTÖR (USD)'!G12*1.2951</f>
        <v>1421890.2899999998</v>
      </c>
      <c r="H12" s="35">
        <f t="shared" si="2"/>
        <v>9.176174975202294</v>
      </c>
      <c r="I12" s="35">
        <f t="shared" si="3"/>
        <v>0.8611059546366966</v>
      </c>
    </row>
    <row r="13" spans="1:9" ht="14.25">
      <c r="A13" s="50" t="s">
        <v>6</v>
      </c>
      <c r="B13" s="5">
        <f>'SEKTÖR (USD)'!B13*1.173</f>
        <v>93339.129</v>
      </c>
      <c r="C13" s="5">
        <f>'SEKTÖR (USD)'!C13*1.5462</f>
        <v>111833.5536</v>
      </c>
      <c r="D13" s="35">
        <f t="shared" si="0"/>
        <v>19.81422453599283</v>
      </c>
      <c r="E13" s="35">
        <f t="shared" si="1"/>
        <v>1.0172276692451774</v>
      </c>
      <c r="F13" s="5">
        <f>'SEKTÖR (USD)'!F13*1.302</f>
        <v>1177748.838</v>
      </c>
      <c r="G13" s="5">
        <f>'SEKTÖR (USD)'!G13*1.2951</f>
        <v>1400666.1912</v>
      </c>
      <c r="H13" s="35">
        <f t="shared" si="2"/>
        <v>18.92741015805613</v>
      </c>
      <c r="I13" s="35">
        <f t="shared" si="3"/>
        <v>0.8482525031524212</v>
      </c>
    </row>
    <row r="14" spans="1:9" ht="14.25">
      <c r="A14" s="50" t="s">
        <v>7</v>
      </c>
      <c r="B14" s="5">
        <f>'SEKTÖR (USD)'!B14*1.173</f>
        <v>165405.90300000002</v>
      </c>
      <c r="C14" s="5">
        <f>'SEKTÖR (USD)'!C14*1.5462</f>
        <v>110921.2956</v>
      </c>
      <c r="D14" s="35">
        <f t="shared" si="0"/>
        <v>-32.939941327245144</v>
      </c>
      <c r="E14" s="35">
        <f t="shared" si="1"/>
        <v>1.0089298547769956</v>
      </c>
      <c r="F14" s="5">
        <f>'SEKTÖR (USD)'!F14*1.302</f>
        <v>1975264.2000000002</v>
      </c>
      <c r="G14" s="5">
        <f>'SEKTÖR (USD)'!G14*1.2951</f>
        <v>1833874.551</v>
      </c>
      <c r="H14" s="35">
        <f t="shared" si="2"/>
        <v>-7.158012026948102</v>
      </c>
      <c r="I14" s="35">
        <f t="shared" si="3"/>
        <v>1.110606287298578</v>
      </c>
    </row>
    <row r="15" spans="1:9" ht="14.25">
      <c r="A15" s="50" t="s">
        <v>8</v>
      </c>
      <c r="B15" s="5">
        <f>'SEKTÖR (USD)'!B15*1.173</f>
        <v>25883.418</v>
      </c>
      <c r="C15" s="5">
        <f>'SEKTÖR (USD)'!C15*1.5462</f>
        <v>32239.8162</v>
      </c>
      <c r="D15" s="35">
        <f t="shared" si="0"/>
        <v>24.557800673775</v>
      </c>
      <c r="E15" s="35">
        <f t="shared" si="1"/>
        <v>0.2932503889424731</v>
      </c>
      <c r="F15" s="5">
        <f>'SEKTÖR (USD)'!F15*1.302</f>
        <v>321289.332</v>
      </c>
      <c r="G15" s="5">
        <f>'SEKTÖR (USD)'!G15*1.2951</f>
        <v>241725.2346</v>
      </c>
      <c r="H15" s="35">
        <f t="shared" si="2"/>
        <v>-24.76400224829127</v>
      </c>
      <c r="I15" s="35">
        <f t="shared" si="3"/>
        <v>0.1463903652510437</v>
      </c>
    </row>
    <row r="16" spans="1:9" ht="14.25">
      <c r="A16" s="50" t="s">
        <v>9</v>
      </c>
      <c r="B16" s="5">
        <f>'SEKTÖR (USD)'!B16*1.173</f>
        <v>44422.683000000005</v>
      </c>
      <c r="C16" s="5">
        <f>'SEKTÖR (USD)'!C16*1.5462</f>
        <v>81433.7154</v>
      </c>
      <c r="D16" s="35">
        <f t="shared" si="0"/>
        <v>83.31561693380833</v>
      </c>
      <c r="E16" s="35">
        <f t="shared" si="1"/>
        <v>0.7407135501622575</v>
      </c>
      <c r="F16" s="5">
        <f>'SEKTÖR (USD)'!F16*1.302</f>
        <v>836479.0140000001</v>
      </c>
      <c r="G16" s="5">
        <f>'SEKTÖR (USD)'!G16*1.2951</f>
        <v>905324.1137999999</v>
      </c>
      <c r="H16" s="35">
        <f t="shared" si="2"/>
        <v>8.230343935442693</v>
      </c>
      <c r="I16" s="35">
        <f t="shared" si="3"/>
        <v>0.5482701378243257</v>
      </c>
    </row>
    <row r="17" spans="1:9" ht="14.25">
      <c r="A17" s="50" t="s">
        <v>10</v>
      </c>
      <c r="B17" s="5">
        <f>'SEKTÖR (USD)'!B17*1.173</f>
        <v>5373.513</v>
      </c>
      <c r="C17" s="5">
        <f>'SEKTÖR (USD)'!C17*1.5462</f>
        <v>7619.6736</v>
      </c>
      <c r="D17" s="35">
        <f t="shared" si="0"/>
        <v>41.80059860281347</v>
      </c>
      <c r="E17" s="35">
        <f t="shared" si="1"/>
        <v>0.06930784694779663</v>
      </c>
      <c r="F17" s="5">
        <f>'SEKTÖR (USD)'!F17*1.302</f>
        <v>61218.738000000005</v>
      </c>
      <c r="G17" s="5">
        <f>'SEKTÖR (USD)'!G17*1.2951</f>
        <v>59202.906299999995</v>
      </c>
      <c r="H17" s="35">
        <f t="shared" si="2"/>
        <v>-3.2928344586260656</v>
      </c>
      <c r="I17" s="35">
        <f t="shared" si="3"/>
        <v>0.035853662905826866</v>
      </c>
    </row>
    <row r="18" spans="1:9" s="69" customFormat="1" ht="15.75">
      <c r="A18" s="49" t="s">
        <v>91</v>
      </c>
      <c r="B18" s="4">
        <f>'SEKTÖR (USD)'!B18*1.173</f>
        <v>73674.95700000001</v>
      </c>
      <c r="C18" s="4">
        <f>'SEKTÖR (USD)'!C18*1.5462</f>
        <v>146078.7912</v>
      </c>
      <c r="D18" s="34">
        <f t="shared" si="0"/>
        <v>98.2746881005984</v>
      </c>
      <c r="E18" s="34">
        <f t="shared" si="1"/>
        <v>1.3287191859253316</v>
      </c>
      <c r="F18" s="4">
        <f>'SEKTÖR (USD)'!F18*1.302</f>
        <v>770970.186</v>
      </c>
      <c r="G18" s="4">
        <f>'SEKTÖR (USD)'!G18*1.2951</f>
        <v>1106266.6494</v>
      </c>
      <c r="H18" s="34">
        <f t="shared" si="2"/>
        <v>43.49019838751586</v>
      </c>
      <c r="I18" s="34">
        <f t="shared" si="3"/>
        <v>0.6699622368293456</v>
      </c>
    </row>
    <row r="19" spans="1:9" ht="14.25">
      <c r="A19" s="50" t="s">
        <v>154</v>
      </c>
      <c r="B19" s="5">
        <f>'SEKTÖR (USD)'!B19*1.173</f>
        <v>73674.95700000001</v>
      </c>
      <c r="C19" s="5">
        <f>'SEKTÖR (USD)'!C19*1.5462</f>
        <v>146078.7912</v>
      </c>
      <c r="D19" s="35">
        <f t="shared" si="0"/>
        <v>98.2746881005984</v>
      </c>
      <c r="E19" s="35">
        <f t="shared" si="1"/>
        <v>1.3287191859253316</v>
      </c>
      <c r="F19" s="5">
        <f>'SEKTÖR (USD)'!F19*1.302</f>
        <v>770970.186</v>
      </c>
      <c r="G19" s="5">
        <f>'SEKTÖR (USD)'!G19*1.2951</f>
        <v>1106266.6494</v>
      </c>
      <c r="H19" s="35">
        <f t="shared" si="2"/>
        <v>43.49019838751586</v>
      </c>
      <c r="I19" s="35">
        <f t="shared" si="3"/>
        <v>0.6699622368293456</v>
      </c>
    </row>
    <row r="20" spans="1:9" s="69" customFormat="1" ht="15.75">
      <c r="A20" s="49" t="s">
        <v>92</v>
      </c>
      <c r="B20" s="4">
        <f>'SEKTÖR (USD)'!B20*1.173</f>
        <v>224855.889</v>
      </c>
      <c r="C20" s="4">
        <f>'SEKTÖR (USD)'!C20*1.5462</f>
        <v>307534.5414</v>
      </c>
      <c r="D20" s="34">
        <f t="shared" si="0"/>
        <v>36.76961842880619</v>
      </c>
      <c r="E20" s="34">
        <f t="shared" si="1"/>
        <v>2.7973057699626427</v>
      </c>
      <c r="F20" s="4">
        <f>'SEKTÖR (USD)'!F20*1.302</f>
        <v>2757702.4020000002</v>
      </c>
      <c r="G20" s="4">
        <f>'SEKTÖR (USD)'!G20*1.2951</f>
        <v>3367976.1903</v>
      </c>
      <c r="H20" s="34">
        <f t="shared" si="2"/>
        <v>22.129791374783725</v>
      </c>
      <c r="I20" s="34">
        <f t="shared" si="3"/>
        <v>2.039668160714387</v>
      </c>
    </row>
    <row r="21" spans="1:9" ht="15" thickBot="1">
      <c r="A21" s="50" t="s">
        <v>11</v>
      </c>
      <c r="B21" s="5">
        <f>'SEKTÖR (USD)'!B21*1.173</f>
        <v>224855.889</v>
      </c>
      <c r="C21" s="5">
        <f>'SEKTÖR (USD)'!C21*1.5462</f>
        <v>307534.5414</v>
      </c>
      <c r="D21" s="35">
        <f t="shared" si="0"/>
        <v>36.76961842880619</v>
      </c>
      <c r="E21" s="35">
        <f t="shared" si="1"/>
        <v>2.7973057699626427</v>
      </c>
      <c r="F21" s="5">
        <f>'SEKTÖR (USD)'!F21*1.302</f>
        <v>2757702.4020000002</v>
      </c>
      <c r="G21" s="5">
        <f>'SEKTÖR (USD)'!G21*1.2951</f>
        <v>3367976.1903</v>
      </c>
      <c r="H21" s="35">
        <f t="shared" si="2"/>
        <v>22.129791374783725</v>
      </c>
      <c r="I21" s="35">
        <f t="shared" si="3"/>
        <v>2.039668160714387</v>
      </c>
    </row>
    <row r="22" spans="1:9" ht="18" thickBot="1" thickTop="1">
      <c r="A22" s="57" t="s">
        <v>12</v>
      </c>
      <c r="B22" s="64">
        <f>'SEKTÖR (USD)'!B22*1.173</f>
        <v>9567088.878</v>
      </c>
      <c r="C22" s="64">
        <f>'SEKTÖR (USD)'!C22*1.5462</f>
        <v>8960259.924</v>
      </c>
      <c r="D22" s="65">
        <f t="shared" si="0"/>
        <v>-6.342879863857369</v>
      </c>
      <c r="E22" s="65">
        <f t="shared" si="1"/>
        <v>81.50169627017459</v>
      </c>
      <c r="F22" s="64">
        <f>'SEKTÖR (USD)'!F22*1.302</f>
        <v>119645472.408</v>
      </c>
      <c r="G22" s="64">
        <f>'SEKTÖR (USD)'!G22*1.2951</f>
        <v>143343654.6834</v>
      </c>
      <c r="H22" s="65">
        <f t="shared" si="2"/>
        <v>19.807002971735884</v>
      </c>
      <c r="I22" s="65">
        <f t="shared" si="3"/>
        <v>86.80984424421533</v>
      </c>
    </row>
    <row r="23" spans="1:9" s="69" customFormat="1" ht="15.75">
      <c r="A23" s="49" t="s">
        <v>93</v>
      </c>
      <c r="B23" s="4">
        <f>'SEKTÖR (USD)'!B23*1.173</f>
        <v>880229.757</v>
      </c>
      <c r="C23" s="4">
        <f>'SEKTÖR (USD)'!C23*1.5462</f>
        <v>844253.0316</v>
      </c>
      <c r="D23" s="34">
        <f t="shared" si="0"/>
        <v>-4.087197133918298</v>
      </c>
      <c r="E23" s="34">
        <f t="shared" si="1"/>
        <v>7.679247559809663</v>
      </c>
      <c r="F23" s="4">
        <f>'SEKTÖR (USD)'!F23*1.302</f>
        <v>11492187.63</v>
      </c>
      <c r="G23" s="4">
        <f>'SEKTÖR (USD)'!G23*1.2951</f>
        <v>12037287.5235</v>
      </c>
      <c r="H23" s="34">
        <f t="shared" si="2"/>
        <v>4.74322131738462</v>
      </c>
      <c r="I23" s="34">
        <f t="shared" si="3"/>
        <v>7.289859166391708</v>
      </c>
    </row>
    <row r="24" spans="1:9" ht="14.25">
      <c r="A24" s="50" t="s">
        <v>13</v>
      </c>
      <c r="B24" s="5">
        <f>'SEKTÖR (USD)'!B24*1.173</f>
        <v>609490.8</v>
      </c>
      <c r="C24" s="5">
        <f>'SEKTÖR (USD)'!C24*1.5462</f>
        <v>582775.1496</v>
      </c>
      <c r="D24" s="35">
        <f t="shared" si="0"/>
        <v>-4.383273775420406</v>
      </c>
      <c r="E24" s="35">
        <f t="shared" si="1"/>
        <v>5.30086890775165</v>
      </c>
      <c r="F24" s="5">
        <f>'SEKTÖR (USD)'!F24*1.302</f>
        <v>8533373.1</v>
      </c>
      <c r="G24" s="5">
        <f>'SEKTÖR (USD)'!G24*1.2951</f>
        <v>8816821.9281</v>
      </c>
      <c r="H24" s="35">
        <f t="shared" si="2"/>
        <v>3.321650474886649</v>
      </c>
      <c r="I24" s="35">
        <f t="shared" si="3"/>
        <v>5.339524375863282</v>
      </c>
    </row>
    <row r="25" spans="1:9" ht="14.25">
      <c r="A25" s="50" t="s">
        <v>14</v>
      </c>
      <c r="B25" s="5">
        <f>'SEKTÖR (USD)'!B25*1.173</f>
        <v>158545.026</v>
      </c>
      <c r="C25" s="5">
        <f>'SEKTÖR (USD)'!C25*1.5462</f>
        <v>137018.0592</v>
      </c>
      <c r="D25" s="35">
        <f t="shared" si="0"/>
        <v>-13.577825393273468</v>
      </c>
      <c r="E25" s="35">
        <f t="shared" si="1"/>
        <v>1.2463036049362715</v>
      </c>
      <c r="F25" s="5">
        <f>'SEKTÖR (USD)'!F25*1.302</f>
        <v>1651972.392</v>
      </c>
      <c r="G25" s="5">
        <f>'SEKTÖR (USD)'!G25*1.2951</f>
        <v>1707001.3746</v>
      </c>
      <c r="H25" s="35">
        <f t="shared" si="2"/>
        <v>3.3311078845196582</v>
      </c>
      <c r="I25" s="35">
        <f t="shared" si="3"/>
        <v>1.0337710712132977</v>
      </c>
    </row>
    <row r="26" spans="1:9" ht="14.25">
      <c r="A26" s="50" t="s">
        <v>15</v>
      </c>
      <c r="B26" s="5">
        <f>'SEKTÖR (USD)'!B26*1.173</f>
        <v>112193.931</v>
      </c>
      <c r="C26" s="5">
        <f>'SEKTÖR (USD)'!C26*1.5462</f>
        <v>124459.8228</v>
      </c>
      <c r="D26" s="35">
        <f t="shared" si="0"/>
        <v>10.932758742538399</v>
      </c>
      <c r="E26" s="35">
        <f t="shared" si="1"/>
        <v>1.1320750471217413</v>
      </c>
      <c r="F26" s="5">
        <f>'SEKTÖR (USD)'!F26*1.302</f>
        <v>1306843.44</v>
      </c>
      <c r="G26" s="5">
        <f>'SEKTÖR (USD)'!G26*1.2951</f>
        <v>1513464.2208</v>
      </c>
      <c r="H26" s="35">
        <f t="shared" si="2"/>
        <v>15.810675898560586</v>
      </c>
      <c r="I26" s="35">
        <f t="shared" si="3"/>
        <v>0.9165637193151296</v>
      </c>
    </row>
    <row r="27" spans="1:9" s="69" customFormat="1" ht="15.75">
      <c r="A27" s="49" t="s">
        <v>94</v>
      </c>
      <c r="B27" s="4">
        <f>'SEKTÖR (USD)'!B27*1.173</f>
        <v>1275153.051</v>
      </c>
      <c r="C27" s="4">
        <f>'SEKTÖR (USD)'!C27*1.5462</f>
        <v>938892.8412</v>
      </c>
      <c r="D27" s="34">
        <f t="shared" si="0"/>
        <v>-26.370184311310563</v>
      </c>
      <c r="E27" s="34">
        <f t="shared" si="1"/>
        <v>8.540082522468092</v>
      </c>
      <c r="F27" s="4">
        <f>'SEKTÖR (USD)'!F27*1.302</f>
        <v>13615361.634</v>
      </c>
      <c r="G27" s="4">
        <f>'SEKTÖR (USD)'!G27*1.2951</f>
        <v>17624490.089399997</v>
      </c>
      <c r="H27" s="34">
        <f t="shared" si="2"/>
        <v>29.44562592732377</v>
      </c>
      <c r="I27" s="34">
        <f t="shared" si="3"/>
        <v>10.673505171357338</v>
      </c>
    </row>
    <row r="28" spans="1:9" ht="14.25">
      <c r="A28" s="50" t="s">
        <v>16</v>
      </c>
      <c r="B28" s="5">
        <f>'SEKTÖR (USD)'!B28*1.173</f>
        <v>1275153.051</v>
      </c>
      <c r="C28" s="5">
        <f>'SEKTÖR (USD)'!C28*1.5462</f>
        <v>938892.8412</v>
      </c>
      <c r="D28" s="35">
        <f t="shared" si="0"/>
        <v>-26.370184311310563</v>
      </c>
      <c r="E28" s="35">
        <f t="shared" si="1"/>
        <v>8.540082522468092</v>
      </c>
      <c r="F28" s="5">
        <f>'SEKTÖR (USD)'!F28*1.302</f>
        <v>13615361.634</v>
      </c>
      <c r="G28" s="5">
        <f>'SEKTÖR (USD)'!G28*1.2951</f>
        <v>17624490.089399997</v>
      </c>
      <c r="H28" s="35">
        <f t="shared" si="2"/>
        <v>29.44562592732377</v>
      </c>
      <c r="I28" s="35">
        <f t="shared" si="3"/>
        <v>10.673505171357338</v>
      </c>
    </row>
    <row r="29" spans="1:9" s="69" customFormat="1" ht="15.75">
      <c r="A29" s="49" t="s">
        <v>95</v>
      </c>
      <c r="B29" s="4">
        <f>'SEKTÖR (USD)'!B29*1.173</f>
        <v>7411704.897</v>
      </c>
      <c r="C29" s="4">
        <f>'SEKTÖR (USD)'!C29*1.5462</f>
        <v>7177114.0512</v>
      </c>
      <c r="D29" s="34">
        <f t="shared" si="0"/>
        <v>-3.1651401271380144</v>
      </c>
      <c r="E29" s="34">
        <f t="shared" si="1"/>
        <v>65.28236618789684</v>
      </c>
      <c r="F29" s="4">
        <f>'SEKTÖR (USD)'!F29*1.302</f>
        <v>94537923.14400001</v>
      </c>
      <c r="G29" s="4">
        <f>'SEKTÖR (USD)'!G29*1.2951</f>
        <v>113681877.07049999</v>
      </c>
      <c r="H29" s="34">
        <f t="shared" si="2"/>
        <v>20.25002590477891</v>
      </c>
      <c r="I29" s="34">
        <f t="shared" si="3"/>
        <v>68.84647990646626</v>
      </c>
    </row>
    <row r="30" spans="1:9" ht="14.25">
      <c r="A30" s="50" t="s">
        <v>17</v>
      </c>
      <c r="B30" s="5">
        <f>'SEKTÖR (USD)'!B30*1.173</f>
        <v>1549985.7780000002</v>
      </c>
      <c r="C30" s="5">
        <f>'SEKTÖR (USD)'!C30*1.5462</f>
        <v>1527460.056</v>
      </c>
      <c r="D30" s="35">
        <f t="shared" si="0"/>
        <v>-1.4532857216964779</v>
      </c>
      <c r="E30" s="35">
        <f t="shared" si="1"/>
        <v>13.893635520046537</v>
      </c>
      <c r="F30" s="5">
        <f>'SEKTÖR (USD)'!F30*1.302</f>
        <v>20909935.116</v>
      </c>
      <c r="G30" s="5">
        <f>'SEKTÖR (USD)'!G30*1.2951</f>
        <v>20362213.6353</v>
      </c>
      <c r="H30" s="35">
        <f t="shared" si="2"/>
        <v>-2.6194317565380296</v>
      </c>
      <c r="I30" s="35">
        <f t="shared" si="3"/>
        <v>12.331488254935174</v>
      </c>
    </row>
    <row r="31" spans="1:9" ht="14.25">
      <c r="A31" s="50" t="s">
        <v>18</v>
      </c>
      <c r="B31" s="5">
        <f>'SEKTÖR (USD)'!B31*1.173</f>
        <v>2388823.884</v>
      </c>
      <c r="C31" s="5">
        <f>'SEKTÖR (USD)'!C31*1.5462</f>
        <v>1653430.5162</v>
      </c>
      <c r="D31" s="35">
        <f t="shared" si="0"/>
        <v>-30.78474611400026</v>
      </c>
      <c r="E31" s="35">
        <f t="shared" si="1"/>
        <v>15.039451185363891</v>
      </c>
      <c r="F31" s="5">
        <f>'SEKTÖR (USD)'!F31*1.302</f>
        <v>27675136.23</v>
      </c>
      <c r="G31" s="5">
        <f>'SEKTÖR (USD)'!G31*1.2951</f>
        <v>32028601.3551</v>
      </c>
      <c r="H31" s="35">
        <f t="shared" si="2"/>
        <v>15.730600525033072</v>
      </c>
      <c r="I31" s="35">
        <f t="shared" si="3"/>
        <v>19.3967281016889</v>
      </c>
    </row>
    <row r="32" spans="1:9" ht="14.25">
      <c r="A32" s="50" t="s">
        <v>37</v>
      </c>
      <c r="B32" s="5">
        <f>'SEKTÖR (USD)'!B32*1.173</f>
        <v>975042.174</v>
      </c>
      <c r="C32" s="5">
        <f>'SEKTÖR (USD)'!C32*1.5462</f>
        <v>997653.0798000001</v>
      </c>
      <c r="D32" s="35">
        <f t="shared" si="0"/>
        <v>2.3189669537309743</v>
      </c>
      <c r="E32" s="35">
        <f t="shared" si="1"/>
        <v>9.074560222865232</v>
      </c>
      <c r="F32" s="5">
        <f>'SEKTÖR (USD)'!F32*1.302</f>
        <v>11841067.644000001</v>
      </c>
      <c r="G32" s="5">
        <f>'SEKTÖR (USD)'!G32*1.2951</f>
        <v>12770236.417499999</v>
      </c>
      <c r="H32" s="35">
        <f t="shared" si="2"/>
        <v>7.847001650825105</v>
      </c>
      <c r="I32" s="35">
        <f t="shared" si="3"/>
        <v>7.733737756397257</v>
      </c>
    </row>
    <row r="33" spans="1:9" ht="14.25">
      <c r="A33" s="50" t="s">
        <v>36</v>
      </c>
      <c r="B33" s="5">
        <f>'SEKTÖR (USD)'!B33*1.173</f>
        <v>601130.829</v>
      </c>
      <c r="C33" s="5">
        <f>'SEKTÖR (USD)'!C33*1.5462</f>
        <v>710107.812</v>
      </c>
      <c r="D33" s="35">
        <f t="shared" si="0"/>
        <v>18.1286631366564</v>
      </c>
      <c r="E33" s="35">
        <f t="shared" si="1"/>
        <v>6.459075038402004</v>
      </c>
      <c r="F33" s="5">
        <f>'SEKTÖR (USD)'!F33*1.302</f>
        <v>7228980.024</v>
      </c>
      <c r="G33" s="5">
        <f>'SEKTÖR (USD)'!G33*1.2951</f>
        <v>8957309.1957</v>
      </c>
      <c r="H33" s="35">
        <f t="shared" si="2"/>
        <v>23.908340678242258</v>
      </c>
      <c r="I33" s="35">
        <f t="shared" si="3"/>
        <v>5.424604373618242</v>
      </c>
    </row>
    <row r="34" spans="1:9" ht="14.25">
      <c r="A34" s="50" t="s">
        <v>19</v>
      </c>
      <c r="B34" s="5">
        <f>'SEKTÖR (USD)'!B34*1.173</f>
        <v>461919.189</v>
      </c>
      <c r="C34" s="5">
        <f>'SEKTÖR (USD)'!C34*1.5462</f>
        <v>478052.5698</v>
      </c>
      <c r="D34" s="35">
        <f t="shared" si="0"/>
        <v>3.4926846912177067</v>
      </c>
      <c r="E34" s="35">
        <f t="shared" si="1"/>
        <v>4.3483219990813335</v>
      </c>
      <c r="F34" s="5">
        <f>'SEKTÖR (USD)'!F34*1.302</f>
        <v>6756885.24</v>
      </c>
      <c r="G34" s="5">
        <f>'SEKTÖR (USD)'!G34*1.2951</f>
        <v>7994827.138499999</v>
      </c>
      <c r="H34" s="35">
        <f t="shared" si="2"/>
        <v>18.321191710812588</v>
      </c>
      <c r="I34" s="35">
        <f t="shared" si="3"/>
        <v>4.841719015644598</v>
      </c>
    </row>
    <row r="35" spans="1:9" ht="14.25">
      <c r="A35" s="50" t="s">
        <v>98</v>
      </c>
      <c r="B35" s="5">
        <f>'SEKTÖR (USD)'!B35*1.173</f>
        <v>1044396.9720000001</v>
      </c>
      <c r="C35" s="5">
        <f>'SEKTÖR (USD)'!C35*1.5462</f>
        <v>1341792.36</v>
      </c>
      <c r="D35" s="35">
        <f t="shared" si="0"/>
        <v>28.475320780612144</v>
      </c>
      <c r="E35" s="35">
        <f t="shared" si="1"/>
        <v>12.204819314386752</v>
      </c>
      <c r="F35" s="5">
        <f>'SEKTÖR (USD)'!F35*1.302</f>
        <v>14825487.306</v>
      </c>
      <c r="G35" s="5">
        <f>'SEKTÖR (USD)'!G35*1.2951</f>
        <v>25123560.7185</v>
      </c>
      <c r="H35" s="35">
        <f t="shared" si="2"/>
        <v>69.46195561701559</v>
      </c>
      <c r="I35" s="35">
        <f t="shared" si="3"/>
        <v>15.214990838974613</v>
      </c>
    </row>
    <row r="36" spans="1:9" ht="14.25">
      <c r="A36" s="50" t="s">
        <v>20</v>
      </c>
      <c r="B36" s="5">
        <f>'SEKTÖR (USD)'!B36*1.173</f>
        <v>247942.875</v>
      </c>
      <c r="C36" s="5">
        <f>'SEKTÖR (USD)'!C36*1.5462</f>
        <v>318552.7626</v>
      </c>
      <c r="D36" s="35">
        <f t="shared" si="0"/>
        <v>28.47828863805827</v>
      </c>
      <c r="E36" s="35">
        <f t="shared" si="1"/>
        <v>2.8975264918274966</v>
      </c>
      <c r="F36" s="5">
        <f>'SEKTÖR (USD)'!F36*1.302</f>
        <v>3299836.974</v>
      </c>
      <c r="G36" s="5">
        <f>'SEKTÖR (USD)'!G36*1.2951</f>
        <v>4408304.118299999</v>
      </c>
      <c r="H36" s="35">
        <f t="shared" si="2"/>
        <v>33.59157294841558</v>
      </c>
      <c r="I36" s="35">
        <f t="shared" si="3"/>
        <v>2.6696974814544956</v>
      </c>
    </row>
    <row r="37" spans="1:9" ht="14.25">
      <c r="A37" s="50" t="s">
        <v>102</v>
      </c>
      <c r="B37" s="5">
        <f>'SEKTÖR (USD)'!B37*1.173</f>
        <v>138001.104</v>
      </c>
      <c r="C37" s="5">
        <f>'SEKTÖR (USD)'!C37*1.5462</f>
        <v>146694.1788</v>
      </c>
      <c r="D37" s="35">
        <f t="shared" si="0"/>
        <v>6.299279170984025</v>
      </c>
      <c r="E37" s="35">
        <f t="shared" si="1"/>
        <v>1.3343166946682745</v>
      </c>
      <c r="F37" s="5">
        <f>'SEKTÖR (USD)'!F37*1.302</f>
        <v>1926896.202</v>
      </c>
      <c r="G37" s="5">
        <f>'SEKTÖR (USD)'!G37*1.2951</f>
        <v>1951933.2767999999</v>
      </c>
      <c r="H37" s="35">
        <f t="shared" si="2"/>
        <v>1.2993473532208366</v>
      </c>
      <c r="I37" s="35">
        <f t="shared" si="3"/>
        <v>1.1821034150996275</v>
      </c>
    </row>
    <row r="38" spans="1:9" ht="15" thickBot="1">
      <c r="A38" s="50" t="s">
        <v>96</v>
      </c>
      <c r="B38" s="5">
        <f>'SEKTÖR (USD)'!B38*1.173</f>
        <v>4460.919</v>
      </c>
      <c r="C38" s="5">
        <f>'SEKTÖR (USD)'!C38*1.5462</f>
        <v>3372.2622</v>
      </c>
      <c r="D38" s="35">
        <f t="shared" si="0"/>
        <v>-24.40431668900511</v>
      </c>
      <c r="E38" s="35">
        <f t="shared" si="1"/>
        <v>0.030673785347634833</v>
      </c>
      <c r="F38" s="5">
        <f>'SEKTÖR (USD)'!F38*1.302</f>
        <v>73697.106</v>
      </c>
      <c r="G38" s="5">
        <f>'SEKTÖR (USD)'!G38*1.2951</f>
        <v>84891.2148</v>
      </c>
      <c r="H38" s="35">
        <f t="shared" si="2"/>
        <v>15.189346512466855</v>
      </c>
      <c r="I38" s="35">
        <f t="shared" si="3"/>
        <v>0.05141066865336205</v>
      </c>
    </row>
    <row r="39" spans="1:9" ht="18" thickBot="1" thickTop="1">
      <c r="A39" s="57" t="s">
        <v>21</v>
      </c>
      <c r="B39" s="64">
        <f>'SEKTÖR (USD)'!B39*1.173</f>
        <v>251375.073</v>
      </c>
      <c r="C39" s="64">
        <f>'SEKTÖR (USD)'!C39*1.5462</f>
        <v>238711.6332</v>
      </c>
      <c r="D39" s="65">
        <f t="shared" si="0"/>
        <v>-5.037667278966834</v>
      </c>
      <c r="E39" s="65">
        <f t="shared" si="1"/>
        <v>2.1712989567537604</v>
      </c>
      <c r="F39" s="64">
        <f>'SEKTÖR (USD)'!F39*1.302</f>
        <v>3536010.66</v>
      </c>
      <c r="G39" s="64">
        <f>'SEKTÖR (USD)'!G39*1.2951</f>
        <v>4219955.1351</v>
      </c>
      <c r="H39" s="65">
        <f t="shared" si="2"/>
        <v>19.342262817160154</v>
      </c>
      <c r="I39" s="65">
        <f t="shared" si="3"/>
        <v>2.5556321192223037</v>
      </c>
    </row>
    <row r="40" spans="1:9" ht="14.25">
      <c r="A40" s="50" t="s">
        <v>103</v>
      </c>
      <c r="B40" s="5">
        <f>'SEKTÖR (USD)'!B40*1.173</f>
        <v>251375.073</v>
      </c>
      <c r="C40" s="5">
        <f>'SEKTÖR (USD)'!C40*1.5462</f>
        <v>238711.6332</v>
      </c>
      <c r="D40" s="35">
        <f t="shared" si="0"/>
        <v>-5.037667278966834</v>
      </c>
      <c r="E40" s="35">
        <f t="shared" si="1"/>
        <v>2.1712989567537604</v>
      </c>
      <c r="F40" s="5">
        <f>'SEKTÖR (USD)'!F40*1.302</f>
        <v>3536010.66</v>
      </c>
      <c r="G40" s="5">
        <f>'SEKTÖR (USD)'!G40*1.2951</f>
        <v>4219955.1351</v>
      </c>
      <c r="H40" s="35">
        <f t="shared" si="2"/>
        <v>19.342262817160154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f>'SEKTÖR (USD)'!B41*1.173</f>
        <v>11120734.416000001</v>
      </c>
      <c r="C41" s="52">
        <f>'SEKTÖR (USD)'!C41*1.5462</f>
        <v>10993955.1372</v>
      </c>
      <c r="D41" s="53">
        <f t="shared" si="0"/>
        <v>-1.1400261354825378</v>
      </c>
      <c r="E41" s="54">
        <f t="shared" si="1"/>
        <v>100</v>
      </c>
      <c r="F41" s="52">
        <f>'SEKTÖR (USD)'!F41*1.302</f>
        <v>137965993.83</v>
      </c>
      <c r="G41" s="52">
        <f>'SEKTÖR (USD)'!G41*1.2951</f>
        <v>165123732.1428</v>
      </c>
      <c r="H41" s="53">
        <f t="shared" si="2"/>
        <v>19.684371169219727</v>
      </c>
      <c r="I41" s="54">
        <f t="shared" si="3"/>
        <v>100</v>
      </c>
    </row>
    <row r="43" ht="12.75">
      <c r="A43" s="69" t="s">
        <v>127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3">
      <selection activeCell="A19" sqref="A19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10" t="s">
        <v>128</v>
      </c>
      <c r="B5" s="111"/>
      <c r="C5" s="111"/>
      <c r="D5" s="111"/>
      <c r="E5" s="111"/>
    </row>
    <row r="6" spans="1:5" ht="50.25" customHeight="1" thickBot="1" thickTop="1">
      <c r="A6" s="47"/>
      <c r="B6" s="112" t="s">
        <v>149</v>
      </c>
      <c r="C6" s="114"/>
      <c r="D6" s="112" t="s">
        <v>150</v>
      </c>
      <c r="E6" s="113"/>
    </row>
    <row r="7" spans="1:5" ht="31.5" thickBot="1" thickTop="1">
      <c r="A7" s="48" t="s">
        <v>1</v>
      </c>
      <c r="B7" s="32" t="s">
        <v>129</v>
      </c>
      <c r="C7" s="33" t="s">
        <v>130</v>
      </c>
      <c r="D7" s="32" t="s">
        <v>129</v>
      </c>
      <c r="E7" s="33" t="s">
        <v>130</v>
      </c>
    </row>
    <row r="8" spans="1:5" ht="18" thickBot="1" thickTop="1">
      <c r="A8" s="63" t="s">
        <v>2</v>
      </c>
      <c r="B8" s="65">
        <f>'SEKTÖR (USD)'!D8</f>
        <v>4.566273796280867</v>
      </c>
      <c r="C8" s="65">
        <f>'SEKTÖR (YTL)'!D8</f>
        <v>37.834929704867406</v>
      </c>
      <c r="D8" s="65">
        <f>'SEKTÖR (USD)'!H8</f>
        <v>19.406590619476663</v>
      </c>
      <c r="E8" s="65">
        <f>'SEKTÖR (YTL)'!H8</f>
        <v>18.77379071527205</v>
      </c>
    </row>
    <row r="9" spans="1:5" s="69" customFormat="1" ht="15.75">
      <c r="A9" s="66" t="s">
        <v>90</v>
      </c>
      <c r="B9" s="68">
        <f>'SEKTÖR (USD)'!D9</f>
        <v>1.3819063178536453</v>
      </c>
      <c r="C9" s="68">
        <f>'SEKTÖR (YTL)'!D9</f>
        <v>33.6374284302347</v>
      </c>
      <c r="D9" s="68">
        <f>'SEKTÖR (USD)'!H9</f>
        <v>16.87800953055603</v>
      </c>
      <c r="E9" s="68">
        <f>'SEKTÖR (YTL)'!H9</f>
        <v>16.258609940877978</v>
      </c>
    </row>
    <row r="10" spans="1:5" ht="14.25">
      <c r="A10" s="50" t="s">
        <v>3</v>
      </c>
      <c r="B10" s="35">
        <f>'SEKTÖR (USD)'!D10</f>
        <v>9.229205681369953</v>
      </c>
      <c r="C10" s="35">
        <f>'SEKTÖR (YTL)'!D10</f>
        <v>43.981413320148526</v>
      </c>
      <c r="D10" s="35">
        <f>'SEKTÖR (USD)'!H10</f>
        <v>35.562867280324475</v>
      </c>
      <c r="E10" s="35">
        <f>'SEKTÖR (YTL)'!H10</f>
        <v>34.84444655510617</v>
      </c>
    </row>
    <row r="11" spans="1:5" ht="14.25">
      <c r="A11" s="50" t="s">
        <v>4</v>
      </c>
      <c r="B11" s="35">
        <f>'SEKTÖR (USD)'!D11</f>
        <v>23.9943528563633</v>
      </c>
      <c r="C11" s="35">
        <f>'SEKTÖR (YTL)'!D11</f>
        <v>63.44421857332391</v>
      </c>
      <c r="D11" s="35">
        <f>'SEKTÖR (USD)'!H11</f>
        <v>19.738150009940075</v>
      </c>
      <c r="E11" s="35">
        <f>'SEKTÖR (YTL)'!H11</f>
        <v>19.10359299375837</v>
      </c>
    </row>
    <row r="12" spans="1:5" ht="14.25">
      <c r="A12" s="50" t="s">
        <v>5</v>
      </c>
      <c r="B12" s="35">
        <f>'SEKTÖR (USD)'!D12</f>
        <v>0.5746805156471864</v>
      </c>
      <c r="C12" s="35">
        <f>'SEKTÖR (YTL)'!D12</f>
        <v>32.57337682292726</v>
      </c>
      <c r="D12" s="35">
        <f>'SEKTÖR (USD)'!H12</f>
        <v>9.757840952600889</v>
      </c>
      <c r="E12" s="35">
        <f>'SEKTÖR (YTL)'!H12</f>
        <v>9.176174975202294</v>
      </c>
    </row>
    <row r="13" spans="1:5" ht="14.25">
      <c r="A13" s="50" t="s">
        <v>6</v>
      </c>
      <c r="B13" s="35">
        <f>'SEKTÖR (USD)'!D13</f>
        <v>-9.104847121511066</v>
      </c>
      <c r="C13" s="35">
        <f>'SEKTÖR (YTL)'!D13</f>
        <v>19.81422453599283</v>
      </c>
      <c r="D13" s="35">
        <f>'SEKTÖR (USD)'!H13</f>
        <v>19.561028511921148</v>
      </c>
      <c r="E13" s="35">
        <f>'SEKTÖR (YTL)'!H13</f>
        <v>18.92741015805613</v>
      </c>
    </row>
    <row r="14" spans="1:5" ht="14.25">
      <c r="A14" s="50" t="s">
        <v>7</v>
      </c>
      <c r="B14" s="35">
        <f>'SEKTÖR (USD)'!D14</f>
        <v>-49.12595471275291</v>
      </c>
      <c r="C14" s="35">
        <f>'SEKTÖR (YTL)'!D14</f>
        <v>-32.939941327245144</v>
      </c>
      <c r="D14" s="35">
        <f>'SEKTÖR (USD)'!H14</f>
        <v>-6.66337090501615</v>
      </c>
      <c r="E14" s="35">
        <f>'SEKTÖR (YTL)'!H14</f>
        <v>-7.158012026948102</v>
      </c>
    </row>
    <row r="15" spans="1:5" ht="14.25">
      <c r="A15" s="50" t="s">
        <v>8</v>
      </c>
      <c r="B15" s="35">
        <f>'SEKTÖR (USD)'!D15</f>
        <v>-5.506208646786912</v>
      </c>
      <c r="C15" s="35">
        <f>'SEKTÖR (YTL)'!D15</f>
        <v>24.557800673775</v>
      </c>
      <c r="D15" s="35">
        <f>'SEKTÖR (USD)'!H15</f>
        <v>-24.363161861844826</v>
      </c>
      <c r="E15" s="35">
        <f>'SEKTÖR (YTL)'!H15</f>
        <v>-24.76400224829127</v>
      </c>
    </row>
    <row r="16" spans="1:5" ht="14.25">
      <c r="A16" s="50" t="s">
        <v>9</v>
      </c>
      <c r="B16" s="35">
        <f>'SEKTÖR (USD)'!D16</f>
        <v>39.06947268358375</v>
      </c>
      <c r="C16" s="35">
        <f>'SEKTÖR (YTL)'!D16</f>
        <v>83.31561693380833</v>
      </c>
      <c r="D16" s="35">
        <f>'SEKTÖR (USD)'!H16</f>
        <v>8.8069707388977</v>
      </c>
      <c r="E16" s="35">
        <f>'SEKTÖR (YTL)'!H16</f>
        <v>8.230343935442693</v>
      </c>
    </row>
    <row r="17" spans="1:5" ht="14.25">
      <c r="A17" s="50" t="s">
        <v>10</v>
      </c>
      <c r="B17" s="35">
        <f>'SEKTÖR (USD)'!D17</f>
        <v>7.574765335079676</v>
      </c>
      <c r="C17" s="35">
        <f>'SEKTÖR (YTL)'!D17</f>
        <v>41.80059860281347</v>
      </c>
      <c r="D17" s="35">
        <f>'SEKTÖR (USD)'!H17</f>
        <v>-2.77760054446075</v>
      </c>
      <c r="E17" s="35">
        <f>'SEKTÖR (YTL)'!H17</f>
        <v>-3.2928344586260656</v>
      </c>
    </row>
    <row r="18" spans="1:5" s="69" customFormat="1" ht="15.75">
      <c r="A18" s="49" t="s">
        <v>91</v>
      </c>
      <c r="B18" s="34">
        <f>'SEKTÖR (USD)'!D18</f>
        <v>50.41793373561114</v>
      </c>
      <c r="C18" s="34">
        <f>'SEKTÖR (YTL)'!D18</f>
        <v>98.2746881005984</v>
      </c>
      <c r="D18" s="34">
        <f>'SEKTÖR (USD)'!H18</f>
        <v>44.254681723840356</v>
      </c>
      <c r="E18" s="34">
        <f>'SEKTÖR (YTL)'!H18</f>
        <v>43.49019838751586</v>
      </c>
    </row>
    <row r="19" spans="1:5" ht="14.25">
      <c r="A19" s="50" t="s">
        <v>154</v>
      </c>
      <c r="B19" s="35">
        <f>'SEKTÖR (USD)'!D19</f>
        <v>50.41793373561114</v>
      </c>
      <c r="C19" s="35">
        <f>'SEKTÖR (YTL)'!D19</f>
        <v>98.2746881005984</v>
      </c>
      <c r="D19" s="35">
        <f>'SEKTÖR (USD)'!H19</f>
        <v>44.254681723840356</v>
      </c>
      <c r="E19" s="35">
        <f>'SEKTÖR (YTL)'!H19</f>
        <v>43.49019838751586</v>
      </c>
    </row>
    <row r="20" spans="1:5" s="69" customFormat="1" ht="15.75">
      <c r="A20" s="49" t="s">
        <v>92</v>
      </c>
      <c r="B20" s="34">
        <f>'SEKTÖR (USD)'!D20</f>
        <v>3.758092366440089</v>
      </c>
      <c r="C20" s="34">
        <f>'SEKTÖR (YTL)'!D20</f>
        <v>36.76961842880619</v>
      </c>
      <c r="D20" s="34">
        <f>'SEKTÖR (USD)'!H20</f>
        <v>22.78047129176776</v>
      </c>
      <c r="E20" s="34">
        <f>'SEKTÖR (YTL)'!H20</f>
        <v>22.129791374783725</v>
      </c>
    </row>
    <row r="21" spans="1:5" ht="15" thickBot="1">
      <c r="A21" s="50" t="s">
        <v>11</v>
      </c>
      <c r="B21" s="35">
        <f>'SEKTÖR (USD)'!D21</f>
        <v>3.758092366440089</v>
      </c>
      <c r="C21" s="35">
        <f>'SEKTÖR (YTL)'!D21</f>
        <v>36.76961842880619</v>
      </c>
      <c r="D21" s="35">
        <f>'SEKTÖR (USD)'!H21</f>
        <v>22.78047129176776</v>
      </c>
      <c r="E21" s="35">
        <f>'SEKTÖR (YTL)'!H21</f>
        <v>22.129791374783725</v>
      </c>
    </row>
    <row r="22" spans="1:5" ht="18" thickBot="1" thickTop="1">
      <c r="A22" s="57" t="s">
        <v>12</v>
      </c>
      <c r="B22" s="65">
        <f>'SEKTÖR (USD)'!D22</f>
        <v>-28.948517708126175</v>
      </c>
      <c r="C22" s="65">
        <f>'SEKTÖR (YTL)'!D22</f>
        <v>-6.342879863857369</v>
      </c>
      <c r="D22" s="65">
        <f>'SEKTÖR (USD)'!H22</f>
        <v>20.445307597251272</v>
      </c>
      <c r="E22" s="65">
        <f>'SEKTÖR (YTL)'!H22</f>
        <v>19.807002971735884</v>
      </c>
    </row>
    <row r="23" spans="1:5" s="69" customFormat="1" ht="15.75">
      <c r="A23" s="49" t="s">
        <v>93</v>
      </c>
      <c r="B23" s="34">
        <f>'SEKTÖR (USD)'!D23</f>
        <v>-27.237279936674536</v>
      </c>
      <c r="C23" s="34">
        <f>'SEKTÖR (YTL)'!D23</f>
        <v>-4.087197133918298</v>
      </c>
      <c r="D23" s="34">
        <f>'SEKTÖR (USD)'!H23</f>
        <v>5.3012695199095</v>
      </c>
      <c r="E23" s="34">
        <f>'SEKTÖR (YTL)'!H23</f>
        <v>4.74322131738462</v>
      </c>
    </row>
    <row r="24" spans="1:5" ht="14.25">
      <c r="A24" s="50" t="s">
        <v>13</v>
      </c>
      <c r="B24" s="35">
        <f>'SEKTÖR (USD)'!D24</f>
        <v>-27.46189376443418</v>
      </c>
      <c r="C24" s="35">
        <f>'SEKTÖR (YTL)'!D24</f>
        <v>-4.383273775420406</v>
      </c>
      <c r="D24" s="35">
        <f>'SEKTÖR (USD)'!H24</f>
        <v>3.872124869355589</v>
      </c>
      <c r="E24" s="35">
        <f>'SEKTÖR (YTL)'!H24</f>
        <v>3.321650474886649</v>
      </c>
    </row>
    <row r="25" spans="1:5" ht="14.25">
      <c r="A25" s="50" t="s">
        <v>14</v>
      </c>
      <c r="B25" s="35">
        <f>'SEKTÖR (USD)'!D25</f>
        <v>-34.43719388585549</v>
      </c>
      <c r="C25" s="35">
        <f>'SEKTÖR (YTL)'!D25</f>
        <v>-13.577825393273468</v>
      </c>
      <c r="D25" s="35">
        <f>'SEKTÖR (USD)'!H25</f>
        <v>3.8816326659289593</v>
      </c>
      <c r="E25" s="35">
        <f>'SEKTÖR (YTL)'!H25</f>
        <v>3.3311078845196582</v>
      </c>
    </row>
    <row r="26" spans="1:5" ht="14.25">
      <c r="A26" s="50" t="s">
        <v>15</v>
      </c>
      <c r="B26" s="35">
        <f>'SEKTÖR (USD)'!D26</f>
        <v>-15.842629669513942</v>
      </c>
      <c r="C26" s="35">
        <f>'SEKTÖR (YTL)'!D26</f>
        <v>10.932758742538399</v>
      </c>
      <c r="D26" s="35">
        <f>'SEKTÖR (USD)'!H26</f>
        <v>16.427688996931415</v>
      </c>
      <c r="E26" s="35">
        <f>'SEKTÖR (YTL)'!H26</f>
        <v>15.810675898560586</v>
      </c>
    </row>
    <row r="27" spans="1:5" s="69" customFormat="1" ht="15.75">
      <c r="A27" s="49" t="s">
        <v>94</v>
      </c>
      <c r="B27" s="34">
        <f>'SEKTÖR (USD)'!D27</f>
        <v>-44.141913204738906</v>
      </c>
      <c r="C27" s="34">
        <f>'SEKTÖR (YTL)'!D27</f>
        <v>-26.370184311310563</v>
      </c>
      <c r="D27" s="34">
        <f>'SEKTÖR (USD)'!H27</f>
        <v>30.13528295681845</v>
      </c>
      <c r="E27" s="34">
        <f>'SEKTÖR (YTL)'!H27</f>
        <v>29.44562592732377</v>
      </c>
    </row>
    <row r="28" spans="1:5" ht="14.25">
      <c r="A28" s="50" t="s">
        <v>16</v>
      </c>
      <c r="B28" s="35">
        <f>'SEKTÖR (USD)'!D28</f>
        <v>-44.141913204738906</v>
      </c>
      <c r="C28" s="35">
        <f>'SEKTÖR (YTL)'!D28</f>
        <v>-26.370184311310563</v>
      </c>
      <c r="D28" s="35">
        <f>'SEKTÖR (USD)'!H28</f>
        <v>30.13528295681845</v>
      </c>
      <c r="E28" s="35">
        <f>'SEKTÖR (YTL)'!H28</f>
        <v>29.44562592732377</v>
      </c>
    </row>
    <row r="29" spans="1:5" s="69" customFormat="1" ht="15.75">
      <c r="A29" s="49" t="s">
        <v>95</v>
      </c>
      <c r="B29" s="34">
        <f>'SEKTÖR (USD)'!D29</f>
        <v>-26.537776076272724</v>
      </c>
      <c r="C29" s="34">
        <f>'SEKTÖR (YTL)'!D29</f>
        <v>-3.1651401271380144</v>
      </c>
      <c r="D29" s="34">
        <f>'SEKTÖR (USD)'!H29</f>
        <v>20.890690856321655</v>
      </c>
      <c r="E29" s="34">
        <f>'SEKTÖR (YTL)'!H29</f>
        <v>20.25002590477891</v>
      </c>
    </row>
    <row r="30" spans="1:5" ht="14.25">
      <c r="A30" s="50" t="s">
        <v>17</v>
      </c>
      <c r="B30" s="35">
        <f>'SEKTÖR (USD)'!D30</f>
        <v>-25.23910500035569</v>
      </c>
      <c r="C30" s="35">
        <f>'SEKTÖR (YTL)'!D30</f>
        <v>-1.4532857216964779</v>
      </c>
      <c r="D30" s="35">
        <f>'SEKTÖR (USD)'!H30</f>
        <v>-2.100610105020854</v>
      </c>
      <c r="E30" s="35">
        <f>'SEKTÖR (YTL)'!H30</f>
        <v>-2.6194317565380296</v>
      </c>
    </row>
    <row r="31" spans="1:5" ht="14.25">
      <c r="A31" s="50" t="s">
        <v>18</v>
      </c>
      <c r="B31" s="35">
        <f>'SEKTÖR (USD)'!D31</f>
        <v>-47.490950195137955</v>
      </c>
      <c r="C31" s="35">
        <f>'SEKTÖR (YTL)'!D31</f>
        <v>-30.78474611400026</v>
      </c>
      <c r="D31" s="35">
        <f>'SEKTÖR (USD)'!H31</f>
        <v>16.347186999917433</v>
      </c>
      <c r="E31" s="35">
        <f>'SEKTÖR (YTL)'!H31</f>
        <v>15.730600525033072</v>
      </c>
    </row>
    <row r="32" spans="1:5" ht="14.25">
      <c r="A32" s="50" t="s">
        <v>37</v>
      </c>
      <c r="B32" s="35">
        <f>'SEKTÖR (USD)'!D32</f>
        <v>-22.377345597771036</v>
      </c>
      <c r="C32" s="35">
        <f>'SEKTÖR (YTL)'!D32</f>
        <v>2.3189669537309743</v>
      </c>
      <c r="D32" s="35">
        <f>'SEKTÖR (USD)'!H32</f>
        <v>8.421586093254819</v>
      </c>
      <c r="E32" s="35">
        <f>'SEKTÖR (YTL)'!H32</f>
        <v>7.847001650825105</v>
      </c>
    </row>
    <row r="33" spans="1:5" ht="14.25">
      <c r="A33" s="50" t="s">
        <v>36</v>
      </c>
      <c r="B33" s="35">
        <f>'SEKTÖR (USD)'!D33</f>
        <v>-10.383571427177626</v>
      </c>
      <c r="C33" s="35">
        <f>'SEKTÖR (YTL)'!D33</f>
        <v>18.1286631366564</v>
      </c>
      <c r="D33" s="35">
        <f>'SEKTÖR (USD)'!H33</f>
        <v>24.568496303815486</v>
      </c>
      <c r="E33" s="35">
        <f>'SEKTÖR (YTL)'!H33</f>
        <v>23.908340678242258</v>
      </c>
    </row>
    <row r="34" spans="1:5" ht="14.25">
      <c r="A34" s="50" t="s">
        <v>19</v>
      </c>
      <c r="B34" s="35">
        <f>'SEKTÖR (USD)'!D34</f>
        <v>-21.486923332816986</v>
      </c>
      <c r="C34" s="35">
        <f>'SEKTÖR (YTL)'!D34</f>
        <v>3.4926846912177067</v>
      </c>
      <c r="D34" s="35">
        <f>'SEKTÖR (USD)'!H34</f>
        <v>18.951580269846346</v>
      </c>
      <c r="E34" s="35">
        <f>'SEKTÖR (YTL)'!H34</f>
        <v>18.321191710812588</v>
      </c>
    </row>
    <row r="35" spans="1:5" ht="14.25">
      <c r="A35" s="50" t="s">
        <v>98</v>
      </c>
      <c r="B35" s="35">
        <f>'SEKTÖR (USD)'!D35</f>
        <v>-2.534244421382715</v>
      </c>
      <c r="C35" s="35">
        <f>'SEKTÖR (YTL)'!D35</f>
        <v>28.475320780612144</v>
      </c>
      <c r="D35" s="35">
        <f>'SEKTÖR (USD)'!H35</f>
        <v>70.36481060408795</v>
      </c>
      <c r="E35" s="35">
        <f>'SEKTÖR (YTL)'!H35</f>
        <v>69.46195561701559</v>
      </c>
    </row>
    <row r="36" spans="1:5" ht="14.25">
      <c r="A36" s="50" t="s">
        <v>20</v>
      </c>
      <c r="B36" s="35">
        <f>'SEKTÖR (USD)'!D36</f>
        <v>-2.5319929036073328</v>
      </c>
      <c r="C36" s="35">
        <f>'SEKTÖR (YTL)'!D36</f>
        <v>28.47828863805827</v>
      </c>
      <c r="D36" s="35">
        <f>'SEKTÖR (USD)'!H36</f>
        <v>34.3033186463108</v>
      </c>
      <c r="E36" s="35">
        <f>'SEKTÖR (YTL)'!H36</f>
        <v>33.59157294841558</v>
      </c>
    </row>
    <row r="37" spans="1:5" ht="14.25">
      <c r="A37" s="50" t="s">
        <v>102</v>
      </c>
      <c r="B37" s="35">
        <f>'SEKTÖR (USD)'!D37</f>
        <v>-19.357745138038894</v>
      </c>
      <c r="C37" s="35">
        <f>'SEKTÖR (YTL)'!D37</f>
        <v>6.299279170984025</v>
      </c>
      <c r="D37" s="35">
        <f>'SEKTÖR (USD)'!H37</f>
        <v>1.8390473738657562</v>
      </c>
      <c r="E37" s="35">
        <f>'SEKTÖR (YTL)'!H37</f>
        <v>1.2993473532208366</v>
      </c>
    </row>
    <row r="38" spans="1:5" ht="15" thickBot="1">
      <c r="A38" s="50" t="s">
        <v>96</v>
      </c>
      <c r="B38" s="35">
        <f>'SEKTÖR (USD)'!D38</f>
        <v>-42.65053904811991</v>
      </c>
      <c r="C38" s="35">
        <f>'SEKTÖR (YTL)'!D38</f>
        <v>-24.40431668900511</v>
      </c>
      <c r="D38" s="35">
        <f>'SEKTÖR (USD)'!H38</f>
        <v>15.803049308340547</v>
      </c>
      <c r="E38" s="35">
        <f>'SEKTÖR (YTL)'!H38</f>
        <v>15.189346512466855</v>
      </c>
    </row>
    <row r="39" spans="1:5" ht="18" thickBot="1" thickTop="1">
      <c r="A39" s="57" t="s">
        <v>21</v>
      </c>
      <c r="B39" s="65">
        <f>'SEKTÖR (USD)'!D39</f>
        <v>-27.958338971820012</v>
      </c>
      <c r="C39" s="65">
        <f>'SEKTÖR (YTL)'!D39</f>
        <v>-5.037667278966834</v>
      </c>
      <c r="D39" s="65">
        <f>'SEKTÖR (USD)'!H39</f>
        <v>19.978091412201795</v>
      </c>
      <c r="E39" s="65">
        <f>'SEKTÖR (YTL)'!H39</f>
        <v>19.342262817160154</v>
      </c>
    </row>
    <row r="40" spans="1:5" ht="14.25">
      <c r="A40" s="50" t="s">
        <v>103</v>
      </c>
      <c r="B40" s="35">
        <f>'SEKTÖR (USD)'!D40</f>
        <v>-27.958338971820012</v>
      </c>
      <c r="C40" s="35">
        <f>'SEKTÖR (YTL)'!D40</f>
        <v>-5.037667278966834</v>
      </c>
      <c r="D40" s="35">
        <f>'SEKTÖR (USD)'!H40</f>
        <v>19.978091412201795</v>
      </c>
      <c r="E40" s="35">
        <f>'SEKTÖR (YTL)'!H40</f>
        <v>19.342262817160154</v>
      </c>
    </row>
    <row r="41" spans="1:5" s="46" customFormat="1" ht="18.75" thickBot="1">
      <c r="A41" s="51" t="s">
        <v>22</v>
      </c>
      <c r="B41" s="53">
        <f>'SEKTÖR (USD)'!D41</f>
        <v>-25.001455605303974</v>
      </c>
      <c r="C41" s="53">
        <f>'SEKTÖR (YTL)'!D41</f>
        <v>-1.1400261354825378</v>
      </c>
      <c r="D41" s="53">
        <f>'SEKTÖR (USD)'!H41</f>
        <v>20.322022440216276</v>
      </c>
      <c r="E41" s="53">
        <f>'SEKTÖR (YTL)'!H41</f>
        <v>19.684371169219727</v>
      </c>
    </row>
    <row r="43" ht="12.75">
      <c r="A43" s="69" t="s">
        <v>127</v>
      </c>
    </row>
    <row r="44" ht="12.75">
      <c r="A44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5" t="s">
        <v>146</v>
      </c>
    </row>
    <row r="5" ht="13.5" thickBot="1"/>
    <row r="6" spans="1:9" ht="24" thickBot="1" thickTop="1">
      <c r="A6" s="115" t="s">
        <v>139</v>
      </c>
      <c r="B6" s="116"/>
      <c r="C6" s="116"/>
      <c r="D6" s="116"/>
      <c r="E6" s="116"/>
      <c r="F6" s="116"/>
      <c r="G6" s="116"/>
      <c r="H6" s="116"/>
      <c r="I6" s="116"/>
    </row>
    <row r="7" spans="1:9" ht="24" customHeight="1" thickBot="1" thickTop="1">
      <c r="A7" s="7"/>
      <c r="B7" s="106" t="s">
        <v>35</v>
      </c>
      <c r="C7" s="107"/>
      <c r="D7" s="107"/>
      <c r="E7" s="109"/>
      <c r="F7" s="106" t="s">
        <v>151</v>
      </c>
      <c r="G7" s="107"/>
      <c r="H7" s="107"/>
      <c r="I7" s="108"/>
    </row>
    <row r="8" spans="1:9" ht="45" customHeight="1" thickBot="1" thickTop="1">
      <c r="A8" s="8" t="s">
        <v>51</v>
      </c>
      <c r="B8" s="3">
        <v>2007</v>
      </c>
      <c r="C8" s="41">
        <v>2008</v>
      </c>
      <c r="D8" s="32" t="s">
        <v>132</v>
      </c>
      <c r="E8" s="33" t="s">
        <v>133</v>
      </c>
      <c r="F8" s="3">
        <v>2007</v>
      </c>
      <c r="G8" s="41">
        <v>2008</v>
      </c>
      <c r="H8" s="32" t="s">
        <v>132</v>
      </c>
      <c r="I8" s="33" t="s">
        <v>133</v>
      </c>
    </row>
    <row r="9" spans="1:9" ht="22.5" customHeight="1" thickTop="1">
      <c r="A9" s="9" t="s">
        <v>39</v>
      </c>
      <c r="B9" s="84">
        <v>54787</v>
      </c>
      <c r="C9" s="11">
        <v>55458</v>
      </c>
      <c r="D9" s="55">
        <f aca="true" t="shared" si="0" ref="D9:D22">(C9-B9)/B9*100</f>
        <v>1.2247430959899246</v>
      </c>
      <c r="E9" s="10">
        <f aca="true" t="shared" si="1" ref="E9:E22">C9/C$22*100</f>
        <v>0.7799662124341168</v>
      </c>
      <c r="F9" s="85">
        <v>476270</v>
      </c>
      <c r="G9" s="85">
        <v>525521</v>
      </c>
      <c r="H9" s="86">
        <f aca="true" t="shared" si="2" ref="H9:H22">(G9-F9)/F9*100</f>
        <v>10.340983055829676</v>
      </c>
      <c r="I9" s="10">
        <f aca="true" t="shared" si="3" ref="I9:I22">G9/G$22*100</f>
        <v>0.41217708333660136</v>
      </c>
    </row>
    <row r="10" spans="1:9" ht="22.5" customHeight="1">
      <c r="A10" s="9" t="s">
        <v>38</v>
      </c>
      <c r="B10" s="84">
        <v>395555</v>
      </c>
      <c r="C10" s="11">
        <v>477740</v>
      </c>
      <c r="D10" s="55">
        <f t="shared" si="0"/>
        <v>20.777135922943714</v>
      </c>
      <c r="E10" s="10">
        <f t="shared" si="1"/>
        <v>6.7189775745298235</v>
      </c>
      <c r="F10" s="85">
        <v>4124708</v>
      </c>
      <c r="G10" s="85">
        <v>5411538</v>
      </c>
      <c r="H10" s="86">
        <f t="shared" si="2"/>
        <v>31.198087234296345</v>
      </c>
      <c r="I10" s="10">
        <f t="shared" si="3"/>
        <v>4.244382144966966</v>
      </c>
    </row>
    <row r="11" spans="1:9" ht="22.5" customHeight="1">
      <c r="A11" s="9" t="s">
        <v>41</v>
      </c>
      <c r="B11" s="84">
        <v>212892</v>
      </c>
      <c r="C11" s="11">
        <v>258522</v>
      </c>
      <c r="D11" s="55">
        <f t="shared" si="0"/>
        <v>21.433402852150387</v>
      </c>
      <c r="E11" s="10">
        <f t="shared" si="1"/>
        <v>3.6358762517741847</v>
      </c>
      <c r="F11" s="85">
        <v>2132691</v>
      </c>
      <c r="G11" s="85">
        <v>3436143</v>
      </c>
      <c r="H11" s="86">
        <f t="shared" si="2"/>
        <v>61.11771466189898</v>
      </c>
      <c r="I11" s="10">
        <f t="shared" si="3"/>
        <v>2.6950386372142683</v>
      </c>
    </row>
    <row r="12" spans="1:9" ht="22.5" customHeight="1">
      <c r="A12" s="9" t="s">
        <v>40</v>
      </c>
      <c r="B12" s="84">
        <v>97908</v>
      </c>
      <c r="C12" s="11">
        <v>78448</v>
      </c>
      <c r="D12" s="55">
        <f t="shared" si="0"/>
        <v>-19.87580177309311</v>
      </c>
      <c r="E12" s="10">
        <f t="shared" si="1"/>
        <v>1.1032996038990153</v>
      </c>
      <c r="F12" s="85">
        <v>1239460</v>
      </c>
      <c r="G12" s="85">
        <v>1269224</v>
      </c>
      <c r="H12" s="86">
        <f t="shared" si="2"/>
        <v>2.4013683378245365</v>
      </c>
      <c r="I12" s="10">
        <f t="shared" si="3"/>
        <v>0.9954788608272829</v>
      </c>
    </row>
    <row r="13" spans="1:9" ht="22.5" customHeight="1">
      <c r="A13" s="60" t="s">
        <v>42</v>
      </c>
      <c r="B13" s="84">
        <v>49308</v>
      </c>
      <c r="C13" s="11">
        <v>59137</v>
      </c>
      <c r="D13" s="55">
        <f t="shared" si="0"/>
        <v>19.93388496795652</v>
      </c>
      <c r="E13" s="10">
        <f t="shared" si="1"/>
        <v>0.8317079935215183</v>
      </c>
      <c r="F13" s="85">
        <v>373796</v>
      </c>
      <c r="G13" s="85">
        <v>506355</v>
      </c>
      <c r="H13" s="86">
        <f t="shared" si="2"/>
        <v>35.4629263020471</v>
      </c>
      <c r="I13" s="10">
        <f t="shared" si="3"/>
        <v>0.3971447897094593</v>
      </c>
    </row>
    <row r="14" spans="1:9" ht="22.5" customHeight="1">
      <c r="A14" s="9" t="s">
        <v>43</v>
      </c>
      <c r="B14" s="84">
        <v>590561</v>
      </c>
      <c r="C14" s="11">
        <v>499855</v>
      </c>
      <c r="D14" s="55">
        <f t="shared" si="0"/>
        <v>-15.359293959472433</v>
      </c>
      <c r="E14" s="10">
        <f t="shared" si="1"/>
        <v>7.030004888677115</v>
      </c>
      <c r="F14" s="85">
        <v>6880613</v>
      </c>
      <c r="G14" s="85">
        <v>7979530</v>
      </c>
      <c r="H14" s="86">
        <f t="shared" si="2"/>
        <v>15.971207797909868</v>
      </c>
      <c r="I14" s="10">
        <f t="shared" si="3"/>
        <v>6.258511842146956</v>
      </c>
    </row>
    <row r="15" spans="1:9" ht="22.5" customHeight="1">
      <c r="A15" s="9" t="s">
        <v>44</v>
      </c>
      <c r="B15" s="84">
        <v>253256</v>
      </c>
      <c r="C15" s="11">
        <v>295749</v>
      </c>
      <c r="D15" s="55">
        <f t="shared" si="0"/>
        <v>16.778674542755155</v>
      </c>
      <c r="E15" s="10">
        <f t="shared" si="1"/>
        <v>4.159440069262822</v>
      </c>
      <c r="F15" s="85">
        <v>2840119</v>
      </c>
      <c r="G15" s="85">
        <v>3898721</v>
      </c>
      <c r="H15" s="86">
        <f t="shared" si="2"/>
        <v>37.273156512103895</v>
      </c>
      <c r="I15" s="10">
        <f t="shared" si="3"/>
        <v>3.0578482125798163</v>
      </c>
    </row>
    <row r="16" spans="1:9" ht="22.5" customHeight="1">
      <c r="A16" s="9" t="s">
        <v>45</v>
      </c>
      <c r="B16" s="84">
        <v>464838</v>
      </c>
      <c r="C16" s="11">
        <v>310976</v>
      </c>
      <c r="D16" s="55">
        <f t="shared" si="0"/>
        <v>-33.10013381005856</v>
      </c>
      <c r="E16" s="10">
        <f t="shared" si="1"/>
        <v>4.373593942765911</v>
      </c>
      <c r="F16" s="85">
        <v>4024966</v>
      </c>
      <c r="G16" s="85">
        <v>5002766</v>
      </c>
      <c r="H16" s="86">
        <f t="shared" si="2"/>
        <v>24.293372912963736</v>
      </c>
      <c r="I16" s="10">
        <f t="shared" si="3"/>
        <v>3.923773737863027</v>
      </c>
    </row>
    <row r="17" spans="1:9" ht="22.5" customHeight="1">
      <c r="A17" s="9" t="s">
        <v>46</v>
      </c>
      <c r="B17" s="84">
        <v>3017956</v>
      </c>
      <c r="C17" s="11">
        <v>2145246</v>
      </c>
      <c r="D17" s="55">
        <f t="shared" si="0"/>
        <v>-28.917253929480747</v>
      </c>
      <c r="E17" s="10">
        <f t="shared" si="1"/>
        <v>30.170929304328308</v>
      </c>
      <c r="F17" s="85">
        <v>34168171</v>
      </c>
      <c r="G17" s="85">
        <v>44819523</v>
      </c>
      <c r="H17" s="86">
        <f t="shared" si="2"/>
        <v>31.173316242183407</v>
      </c>
      <c r="I17" s="10">
        <f t="shared" si="3"/>
        <v>35.152886881166914</v>
      </c>
    </row>
    <row r="18" spans="1:9" ht="22.5" customHeight="1">
      <c r="A18" s="9" t="s">
        <v>47</v>
      </c>
      <c r="B18" s="84">
        <v>1442771</v>
      </c>
      <c r="C18" s="11">
        <v>1051538</v>
      </c>
      <c r="D18" s="55">
        <f t="shared" si="0"/>
        <v>-27.116777367995336</v>
      </c>
      <c r="E18" s="10">
        <f t="shared" si="1"/>
        <v>14.78892334903073</v>
      </c>
      <c r="F18" s="85">
        <v>17543286</v>
      </c>
      <c r="G18" s="85">
        <v>17357260</v>
      </c>
      <c r="H18" s="86">
        <f t="shared" si="2"/>
        <v>-1.0603828723991617</v>
      </c>
      <c r="I18" s="10">
        <f t="shared" si="3"/>
        <v>13.61366111252463</v>
      </c>
    </row>
    <row r="19" spans="1:9" ht="22.5" customHeight="1">
      <c r="A19" s="12" t="s">
        <v>48</v>
      </c>
      <c r="B19" s="84">
        <v>138317</v>
      </c>
      <c r="C19" s="11">
        <v>81533</v>
      </c>
      <c r="D19" s="55">
        <f t="shared" si="0"/>
        <v>-41.05352198211355</v>
      </c>
      <c r="E19" s="10">
        <f t="shared" si="1"/>
        <v>1.1466873164988072</v>
      </c>
      <c r="F19" s="85">
        <v>1244454</v>
      </c>
      <c r="G19" s="85">
        <v>1281531</v>
      </c>
      <c r="H19" s="86">
        <f t="shared" si="2"/>
        <v>2.979378908340525</v>
      </c>
      <c r="I19" s="10">
        <f t="shared" si="3"/>
        <v>1.0051314976669592</v>
      </c>
    </row>
    <row r="20" spans="1:9" ht="22.5" customHeight="1">
      <c r="A20" s="9" t="s">
        <v>49</v>
      </c>
      <c r="B20" s="84">
        <v>779138</v>
      </c>
      <c r="C20" s="11">
        <v>679313</v>
      </c>
      <c r="D20" s="55">
        <f t="shared" si="0"/>
        <v>-12.812236086546926</v>
      </c>
      <c r="E20" s="10">
        <f t="shared" si="1"/>
        <v>9.553918058120688</v>
      </c>
      <c r="F20" s="85">
        <v>8634610</v>
      </c>
      <c r="G20" s="85">
        <v>10900337</v>
      </c>
      <c r="H20" s="86">
        <f t="shared" si="2"/>
        <v>26.240061797811364</v>
      </c>
      <c r="I20" s="10">
        <f t="shared" si="3"/>
        <v>8.54936170399668</v>
      </c>
    </row>
    <row r="21" spans="1:9" ht="22.5" customHeight="1" thickBot="1">
      <c r="A21" s="87" t="s">
        <v>50</v>
      </c>
      <c r="B21" s="88">
        <v>1983307</v>
      </c>
      <c r="C21" s="89">
        <v>1116793</v>
      </c>
      <c r="D21" s="90">
        <f t="shared" si="0"/>
        <v>-43.690361603120444</v>
      </c>
      <c r="E21" s="91">
        <f t="shared" si="1"/>
        <v>15.706675435156958</v>
      </c>
      <c r="F21" s="92">
        <v>22281530</v>
      </c>
      <c r="G21" s="93">
        <v>25110391</v>
      </c>
      <c r="H21" s="94">
        <f t="shared" si="2"/>
        <v>12.695990804940235</v>
      </c>
      <c r="I21" s="91">
        <f t="shared" si="3"/>
        <v>19.694603496000436</v>
      </c>
    </row>
    <row r="22" spans="1:9" ht="24" customHeight="1" thickBot="1">
      <c r="A22" s="95" t="s">
        <v>23</v>
      </c>
      <c r="B22" s="96">
        <v>9480593</v>
      </c>
      <c r="C22" s="97">
        <v>7110308</v>
      </c>
      <c r="D22" s="98">
        <f t="shared" si="0"/>
        <v>-25.001442420321172</v>
      </c>
      <c r="E22" s="99">
        <f t="shared" si="1"/>
        <v>100</v>
      </c>
      <c r="F22" s="100">
        <v>105964676</v>
      </c>
      <c r="G22" s="100">
        <v>127498840</v>
      </c>
      <c r="H22" s="98">
        <f t="shared" si="2"/>
        <v>20.322021274334855</v>
      </c>
      <c r="I22" s="99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I61"/>
  <sheetViews>
    <sheetView zoomScalePageLayoutView="0" workbookViewId="0" topLeftCell="C34">
      <selection activeCell="J12" sqref="J1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</cols>
  <sheetData>
    <row r="7" ht="12.75">
      <c r="I7" s="14"/>
    </row>
    <row r="8" ht="12.75">
      <c r="I8" s="14"/>
    </row>
    <row r="9" ht="12.75">
      <c r="I9" s="14"/>
    </row>
    <row r="10" ht="12.75">
      <c r="I10" s="14"/>
    </row>
    <row r="17" ht="12.75" customHeight="1"/>
    <row r="25" spans="8:9" ht="12.75">
      <c r="H25" s="14"/>
      <c r="I25" s="14"/>
    </row>
    <row r="26" spans="8:9" ht="12.75">
      <c r="H26" s="14"/>
      <c r="I26" s="14"/>
    </row>
    <row r="27" spans="8:9" ht="12.75">
      <c r="H27" s="117"/>
      <c r="I27" s="117"/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4"/>
      <c r="I38" s="14"/>
    </row>
    <row r="39" spans="8:9" ht="12.75">
      <c r="H39" s="14"/>
      <c r="I39" s="14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4"/>
      <c r="I50" s="14"/>
    </row>
    <row r="51" spans="8:9" ht="12.75">
      <c r="H51" s="14"/>
      <c r="I51" s="14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3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3" footer="0.2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0" bestFit="1" customWidth="1"/>
    <col min="2" max="2" width="33.57421875" style="0" customWidth="1"/>
    <col min="3" max="3" width="11.7109375" style="0" bestFit="1" customWidth="1"/>
    <col min="4" max="14" width="11.7109375" style="0" customWidth="1"/>
    <col min="15" max="15" width="12.7109375" style="0" bestFit="1" customWidth="1"/>
  </cols>
  <sheetData>
    <row r="1" spans="3:14" ht="12.7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ht="12.75">
      <c r="B3" s="14" t="s">
        <v>131</v>
      </c>
    </row>
    <row r="4" spans="2:16" s="29" customFormat="1" ht="12.75">
      <c r="B4" s="70" t="s">
        <v>72</v>
      </c>
      <c r="C4" s="70" t="s">
        <v>25</v>
      </c>
      <c r="D4" s="70" t="s">
        <v>26</v>
      </c>
      <c r="E4" s="70" t="s">
        <v>27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140</v>
      </c>
      <c r="K4" s="70" t="s">
        <v>33</v>
      </c>
      <c r="L4" s="70" t="s">
        <v>0</v>
      </c>
      <c r="M4" s="70" t="s">
        <v>34</v>
      </c>
      <c r="N4" s="70"/>
      <c r="O4" s="37" t="s">
        <v>104</v>
      </c>
      <c r="P4" s="37" t="s">
        <v>73</v>
      </c>
    </row>
    <row r="5" spans="1:16" ht="12.75">
      <c r="A5" s="72" t="s">
        <v>106</v>
      </c>
      <c r="B5" s="30" t="s">
        <v>74</v>
      </c>
      <c r="C5" s="31">
        <v>1088298.16</v>
      </c>
      <c r="D5" s="31">
        <v>1204686.84</v>
      </c>
      <c r="E5" s="31">
        <v>1157888.85</v>
      </c>
      <c r="F5" s="31">
        <v>1180455.87</v>
      </c>
      <c r="G5" s="31">
        <v>1168827.32</v>
      </c>
      <c r="H5" s="31">
        <v>1131691.54</v>
      </c>
      <c r="I5" s="31">
        <v>1207044.73</v>
      </c>
      <c r="J5" s="31">
        <v>987566.16</v>
      </c>
      <c r="K5" s="31">
        <v>1103917.89</v>
      </c>
      <c r="L5" s="31">
        <v>958376.37</v>
      </c>
      <c r="M5" s="31">
        <v>897877.64</v>
      </c>
      <c r="N5" s="31">
        <v>755659.75</v>
      </c>
      <c r="O5" s="31">
        <v>12842291.12</v>
      </c>
      <c r="P5" s="73">
        <f aca="true" t="shared" si="0" ref="P5:P24">O5/O$26*100</f>
        <v>10.072476840636128</v>
      </c>
    </row>
    <row r="6" spans="1:16" ht="12.75">
      <c r="A6" s="72" t="s">
        <v>107</v>
      </c>
      <c r="B6" s="30" t="s">
        <v>79</v>
      </c>
      <c r="C6" s="31">
        <v>241956.11</v>
      </c>
      <c r="D6" s="31">
        <v>231032.36</v>
      </c>
      <c r="E6" s="31">
        <v>252108.5</v>
      </c>
      <c r="F6" s="31">
        <v>255994.11</v>
      </c>
      <c r="G6" s="31">
        <v>284492.99</v>
      </c>
      <c r="H6" s="31">
        <v>320102.9</v>
      </c>
      <c r="I6" s="31">
        <v>348483.64</v>
      </c>
      <c r="J6" s="31">
        <v>351694.29</v>
      </c>
      <c r="K6" s="31">
        <v>393005.24</v>
      </c>
      <c r="L6" s="31">
        <v>386571.47</v>
      </c>
      <c r="M6" s="31">
        <v>436037.46</v>
      </c>
      <c r="N6" s="31">
        <v>425117.37</v>
      </c>
      <c r="O6" s="31">
        <v>3926596.44</v>
      </c>
      <c r="P6" s="73">
        <f t="shared" si="0"/>
        <v>3.079711504345984</v>
      </c>
    </row>
    <row r="7" spans="1:16" ht="12.75">
      <c r="A7" s="72" t="s">
        <v>108</v>
      </c>
      <c r="B7" s="30" t="s">
        <v>143</v>
      </c>
      <c r="C7" s="31">
        <v>698676.34</v>
      </c>
      <c r="D7" s="31">
        <v>701196.52</v>
      </c>
      <c r="E7" s="31">
        <v>693343.78</v>
      </c>
      <c r="F7" s="31">
        <v>715451.13</v>
      </c>
      <c r="G7" s="31">
        <v>770194.51</v>
      </c>
      <c r="H7" s="31">
        <v>746893.94</v>
      </c>
      <c r="I7" s="31">
        <v>745441.3</v>
      </c>
      <c r="J7" s="31">
        <v>584731.58</v>
      </c>
      <c r="K7" s="31">
        <v>732992.76</v>
      </c>
      <c r="L7" s="31">
        <v>605602.31</v>
      </c>
      <c r="M7" s="31">
        <v>531466.73</v>
      </c>
      <c r="N7" s="31">
        <v>391831.85</v>
      </c>
      <c r="O7" s="31">
        <v>7917822.75</v>
      </c>
      <c r="P7" s="73">
        <f t="shared" si="0"/>
        <v>6.210113564038009</v>
      </c>
    </row>
    <row r="8" spans="1:16" ht="12.75">
      <c r="A8" s="72" t="s">
        <v>109</v>
      </c>
      <c r="B8" s="30" t="s">
        <v>75</v>
      </c>
      <c r="C8" s="31">
        <v>687369.69</v>
      </c>
      <c r="D8" s="31">
        <v>715519.7</v>
      </c>
      <c r="E8" s="31">
        <v>725570</v>
      </c>
      <c r="F8" s="31">
        <v>815394.26</v>
      </c>
      <c r="G8" s="31">
        <v>817735.91</v>
      </c>
      <c r="H8" s="31">
        <v>825096.85</v>
      </c>
      <c r="I8" s="31">
        <v>776613.96</v>
      </c>
      <c r="J8" s="31">
        <v>395092.96</v>
      </c>
      <c r="K8" s="31">
        <v>673537.4</v>
      </c>
      <c r="L8" s="31">
        <v>509272.88</v>
      </c>
      <c r="M8" s="31">
        <v>494886.78</v>
      </c>
      <c r="N8" s="31">
        <v>368746.87</v>
      </c>
      <c r="O8" s="31">
        <v>7804837.26</v>
      </c>
      <c r="P8" s="73">
        <f t="shared" si="0"/>
        <v>6.121496687133499</v>
      </c>
    </row>
    <row r="9" spans="1:16" ht="12.75">
      <c r="A9" s="72" t="s">
        <v>110</v>
      </c>
      <c r="B9" s="30" t="s">
        <v>97</v>
      </c>
      <c r="C9" s="31">
        <v>445813.51</v>
      </c>
      <c r="D9" s="31">
        <v>550636.72</v>
      </c>
      <c r="E9" s="31">
        <v>615822.19</v>
      </c>
      <c r="F9" s="31">
        <v>670106.84</v>
      </c>
      <c r="G9" s="31">
        <v>661671.94</v>
      </c>
      <c r="H9" s="31">
        <v>623568.82</v>
      </c>
      <c r="I9" s="31">
        <v>588491.03</v>
      </c>
      <c r="J9" s="31">
        <v>529758.42</v>
      </c>
      <c r="K9" s="31">
        <v>638630.81</v>
      </c>
      <c r="L9" s="31">
        <v>512919.28</v>
      </c>
      <c r="M9" s="31">
        <v>457528.8</v>
      </c>
      <c r="N9" s="31">
        <v>336568.5</v>
      </c>
      <c r="O9" s="31">
        <v>6631516.86</v>
      </c>
      <c r="P9" s="73">
        <f t="shared" si="0"/>
        <v>5.20123701966336</v>
      </c>
    </row>
    <row r="10" spans="1:16" ht="12.75">
      <c r="A10" s="72" t="s">
        <v>111</v>
      </c>
      <c r="B10" s="30" t="s">
        <v>76</v>
      </c>
      <c r="C10" s="31">
        <v>594903.19</v>
      </c>
      <c r="D10" s="31">
        <v>637994.3</v>
      </c>
      <c r="E10" s="31">
        <v>597998.82</v>
      </c>
      <c r="F10" s="31">
        <v>639870.96</v>
      </c>
      <c r="G10" s="31">
        <v>629649.19</v>
      </c>
      <c r="H10" s="31">
        <v>598392.33</v>
      </c>
      <c r="I10" s="31">
        <v>672896.97</v>
      </c>
      <c r="J10" s="31">
        <v>440883.41</v>
      </c>
      <c r="K10" s="31">
        <v>590908.34</v>
      </c>
      <c r="L10" s="31">
        <v>472893.62</v>
      </c>
      <c r="M10" s="31">
        <v>425484.5</v>
      </c>
      <c r="N10" s="31">
        <v>324629.17</v>
      </c>
      <c r="O10" s="31">
        <v>6626504.8</v>
      </c>
      <c r="P10" s="73">
        <f t="shared" si="0"/>
        <v>5.19730595644402</v>
      </c>
    </row>
    <row r="11" spans="1:16" ht="12.75">
      <c r="A11" s="72" t="s">
        <v>112</v>
      </c>
      <c r="B11" s="30" t="s">
        <v>153</v>
      </c>
      <c r="C11" s="31">
        <v>350016.01</v>
      </c>
      <c r="D11" s="31">
        <v>273405.51</v>
      </c>
      <c r="E11" s="31">
        <v>394648.5</v>
      </c>
      <c r="F11" s="31">
        <v>340978.05</v>
      </c>
      <c r="G11" s="31">
        <v>301834.26</v>
      </c>
      <c r="H11" s="31">
        <v>332244</v>
      </c>
      <c r="I11" s="31">
        <v>286293.35</v>
      </c>
      <c r="J11" s="31">
        <v>372646.89</v>
      </c>
      <c r="K11" s="31">
        <v>464208.66</v>
      </c>
      <c r="L11" s="31">
        <v>422472.95</v>
      </c>
      <c r="M11" s="31">
        <v>289486.49</v>
      </c>
      <c r="N11" s="31">
        <v>293664.2</v>
      </c>
      <c r="O11" s="31">
        <v>4121898.87</v>
      </c>
      <c r="P11" s="73">
        <f t="shared" si="0"/>
        <v>3.232891274584284</v>
      </c>
    </row>
    <row r="12" spans="1:16" ht="12.75">
      <c r="A12" s="72" t="s">
        <v>113</v>
      </c>
      <c r="B12" s="30" t="s">
        <v>77</v>
      </c>
      <c r="C12" s="31">
        <v>391630.42</v>
      </c>
      <c r="D12" s="31">
        <v>369575.2</v>
      </c>
      <c r="E12" s="31">
        <v>420478.14</v>
      </c>
      <c r="F12" s="31">
        <v>422508.7</v>
      </c>
      <c r="G12" s="31">
        <v>501261.31</v>
      </c>
      <c r="H12" s="31">
        <v>347114.86</v>
      </c>
      <c r="I12" s="31">
        <v>348334.99</v>
      </c>
      <c r="J12" s="31">
        <v>273374.24</v>
      </c>
      <c r="K12" s="31">
        <v>297632.09</v>
      </c>
      <c r="L12" s="31">
        <v>322362.22</v>
      </c>
      <c r="M12" s="31">
        <v>254296.68</v>
      </c>
      <c r="N12" s="31">
        <v>219425.4</v>
      </c>
      <c r="O12" s="31">
        <v>4167994.25</v>
      </c>
      <c r="P12" s="73">
        <f t="shared" si="0"/>
        <v>3.2690448427577428</v>
      </c>
    </row>
    <row r="13" spans="1:16" ht="12.75">
      <c r="A13" s="72" t="s">
        <v>114</v>
      </c>
      <c r="B13" s="30" t="s">
        <v>78</v>
      </c>
      <c r="C13" s="31">
        <v>274256.05</v>
      </c>
      <c r="D13" s="31">
        <v>284441.88</v>
      </c>
      <c r="E13" s="31">
        <v>343696.27</v>
      </c>
      <c r="F13" s="31">
        <v>246460.51</v>
      </c>
      <c r="G13" s="31">
        <v>299668.14</v>
      </c>
      <c r="H13" s="31">
        <v>273462.81</v>
      </c>
      <c r="I13" s="31">
        <v>315314.69</v>
      </c>
      <c r="J13" s="31">
        <v>250713.42</v>
      </c>
      <c r="K13" s="31">
        <v>257645.52</v>
      </c>
      <c r="L13" s="31">
        <v>219298.11</v>
      </c>
      <c r="M13" s="31">
        <v>181162.73</v>
      </c>
      <c r="N13" s="31">
        <v>176437.11</v>
      </c>
      <c r="O13" s="31">
        <v>3122557.24</v>
      </c>
      <c r="P13" s="73">
        <f t="shared" si="0"/>
        <v>2.4490867859613417</v>
      </c>
    </row>
    <row r="14" spans="1:16" ht="12.75">
      <c r="A14" s="72" t="s">
        <v>115</v>
      </c>
      <c r="B14" s="30" t="s">
        <v>144</v>
      </c>
      <c r="C14" s="31">
        <v>343996.65</v>
      </c>
      <c r="D14" s="31">
        <v>578784.99</v>
      </c>
      <c r="E14" s="31">
        <v>323957.15</v>
      </c>
      <c r="F14" s="31">
        <v>575095.35</v>
      </c>
      <c r="G14" s="31">
        <v>817067.63</v>
      </c>
      <c r="H14" s="31">
        <v>1103049.72</v>
      </c>
      <c r="I14" s="31">
        <v>814432.03</v>
      </c>
      <c r="J14" s="31">
        <v>1140548.95</v>
      </c>
      <c r="K14" s="31">
        <v>867884.78</v>
      </c>
      <c r="L14" s="31">
        <v>385914.73</v>
      </c>
      <c r="M14" s="31">
        <v>286605.44</v>
      </c>
      <c r="N14" s="31">
        <v>163942.07</v>
      </c>
      <c r="O14" s="31">
        <v>7401279.49</v>
      </c>
      <c r="P14" s="73">
        <f t="shared" si="0"/>
        <v>5.804977909120954</v>
      </c>
    </row>
    <row r="15" spans="1:16" ht="12.75">
      <c r="A15" s="72" t="s">
        <v>116</v>
      </c>
      <c r="B15" s="30" t="s">
        <v>145</v>
      </c>
      <c r="C15" s="31">
        <v>171167.17</v>
      </c>
      <c r="D15" s="31">
        <v>162983.4</v>
      </c>
      <c r="E15" s="31">
        <v>151114.87</v>
      </c>
      <c r="F15" s="31">
        <v>130345.96</v>
      </c>
      <c r="G15" s="31">
        <v>260048.68</v>
      </c>
      <c r="H15" s="31">
        <v>127925.59</v>
      </c>
      <c r="I15" s="31">
        <v>175187.28</v>
      </c>
      <c r="J15" s="31">
        <v>149908.53</v>
      </c>
      <c r="K15" s="31">
        <v>146290.92</v>
      </c>
      <c r="L15" s="31">
        <v>153215.97</v>
      </c>
      <c r="M15" s="31">
        <v>166799.49</v>
      </c>
      <c r="N15" s="31">
        <v>162558.7</v>
      </c>
      <c r="O15" s="31">
        <v>1957546.56</v>
      </c>
      <c r="P15" s="73">
        <f t="shared" si="0"/>
        <v>1.5353446052441555</v>
      </c>
    </row>
    <row r="16" spans="1:16" ht="12.75">
      <c r="A16" s="72" t="s">
        <v>117</v>
      </c>
      <c r="B16" s="30" t="s">
        <v>141</v>
      </c>
      <c r="C16" s="31">
        <v>102277.61</v>
      </c>
      <c r="D16" s="31">
        <v>101055.35</v>
      </c>
      <c r="E16" s="31">
        <v>93724</v>
      </c>
      <c r="F16" s="31">
        <v>118136.24</v>
      </c>
      <c r="G16" s="31">
        <v>130379.59</v>
      </c>
      <c r="H16" s="31">
        <v>146962.11</v>
      </c>
      <c r="I16" s="31">
        <v>155126.24</v>
      </c>
      <c r="J16" s="31">
        <v>175528.67</v>
      </c>
      <c r="K16" s="31">
        <v>162488.78</v>
      </c>
      <c r="L16" s="31">
        <v>146928.6</v>
      </c>
      <c r="M16" s="31">
        <v>195700.18</v>
      </c>
      <c r="N16" s="31">
        <v>157824.91</v>
      </c>
      <c r="O16" s="31">
        <v>1686132.28</v>
      </c>
      <c r="P16" s="73">
        <f t="shared" si="0"/>
        <v>1.3224687232093362</v>
      </c>
    </row>
    <row r="17" spans="1:16" ht="12.75">
      <c r="A17" s="72" t="s">
        <v>118</v>
      </c>
      <c r="B17" s="30" t="s">
        <v>80</v>
      </c>
      <c r="C17" s="31">
        <v>320333.28</v>
      </c>
      <c r="D17" s="31">
        <v>364246.51</v>
      </c>
      <c r="E17" s="31">
        <v>392458.06</v>
      </c>
      <c r="F17" s="31">
        <v>375411.96</v>
      </c>
      <c r="G17" s="31">
        <v>402376.3</v>
      </c>
      <c r="H17" s="31">
        <v>366779.09</v>
      </c>
      <c r="I17" s="31">
        <v>399496.18</v>
      </c>
      <c r="J17" s="31">
        <v>341340.17</v>
      </c>
      <c r="K17" s="31">
        <v>376395.72</v>
      </c>
      <c r="L17" s="31">
        <v>298990.62</v>
      </c>
      <c r="M17" s="31">
        <v>252161.97</v>
      </c>
      <c r="N17" s="31">
        <v>137734.31</v>
      </c>
      <c r="O17" s="31">
        <v>4027724.17</v>
      </c>
      <c r="P17" s="73">
        <f t="shared" si="0"/>
        <v>3.159028092706512</v>
      </c>
    </row>
    <row r="18" spans="1:16" ht="12.75">
      <c r="A18" s="72" t="s">
        <v>119</v>
      </c>
      <c r="B18" s="30" t="s">
        <v>81</v>
      </c>
      <c r="C18" s="31">
        <v>169987.92</v>
      </c>
      <c r="D18" s="31">
        <v>174135.8</v>
      </c>
      <c r="E18" s="31">
        <v>169329.16</v>
      </c>
      <c r="F18" s="31">
        <v>158985.04</v>
      </c>
      <c r="G18" s="31">
        <v>197138.17</v>
      </c>
      <c r="H18" s="31">
        <v>224755.81</v>
      </c>
      <c r="I18" s="31">
        <v>209284.95</v>
      </c>
      <c r="J18" s="31">
        <v>147786.15</v>
      </c>
      <c r="K18" s="31">
        <v>198740.54</v>
      </c>
      <c r="L18" s="31">
        <v>166980.15</v>
      </c>
      <c r="M18" s="31">
        <v>164271.5</v>
      </c>
      <c r="N18" s="31">
        <v>136566.5</v>
      </c>
      <c r="O18" s="31">
        <v>2117961.69</v>
      </c>
      <c r="P18" s="73">
        <f t="shared" si="0"/>
        <v>1.6611615382753881</v>
      </c>
    </row>
    <row r="19" spans="1:16" ht="12.75">
      <c r="A19" s="72" t="s">
        <v>120</v>
      </c>
      <c r="B19" s="30" t="s">
        <v>136</v>
      </c>
      <c r="C19" s="31">
        <v>109356.05</v>
      </c>
      <c r="D19" s="31">
        <v>140858.44</v>
      </c>
      <c r="E19" s="31">
        <v>138341.18</v>
      </c>
      <c r="F19" s="31">
        <v>154428.13</v>
      </c>
      <c r="G19" s="31">
        <v>188046.01</v>
      </c>
      <c r="H19" s="31">
        <v>270875.8</v>
      </c>
      <c r="I19" s="31">
        <v>243849.13</v>
      </c>
      <c r="J19" s="31">
        <v>356831.4</v>
      </c>
      <c r="K19" s="31">
        <v>242441.58</v>
      </c>
      <c r="L19" s="31">
        <v>133596.55</v>
      </c>
      <c r="M19" s="31">
        <v>127536.68</v>
      </c>
      <c r="N19" s="31">
        <v>133157.62</v>
      </c>
      <c r="O19" s="31">
        <v>2239318.57</v>
      </c>
      <c r="P19" s="73">
        <f t="shared" si="0"/>
        <v>1.7563442710004082</v>
      </c>
    </row>
    <row r="20" spans="1:16" ht="12.75">
      <c r="A20" s="72" t="s">
        <v>121</v>
      </c>
      <c r="B20" s="30" t="s">
        <v>142</v>
      </c>
      <c r="C20" s="31">
        <v>154548.18</v>
      </c>
      <c r="D20" s="31">
        <v>164402.25</v>
      </c>
      <c r="E20" s="31">
        <v>194517.75</v>
      </c>
      <c r="F20" s="31">
        <v>165218.22</v>
      </c>
      <c r="G20" s="31">
        <v>187467.54</v>
      </c>
      <c r="H20" s="31">
        <v>168035.09</v>
      </c>
      <c r="I20" s="31">
        <v>182956.43</v>
      </c>
      <c r="J20" s="31">
        <v>176354.08</v>
      </c>
      <c r="K20" s="31">
        <v>191994.83</v>
      </c>
      <c r="L20" s="31">
        <v>120186.32</v>
      </c>
      <c r="M20" s="31">
        <v>127838.85</v>
      </c>
      <c r="N20" s="31">
        <v>131787.65</v>
      </c>
      <c r="O20" s="31">
        <v>1965307.19</v>
      </c>
      <c r="P20" s="73">
        <f t="shared" si="0"/>
        <v>1.5414314292550213</v>
      </c>
    </row>
    <row r="21" spans="1:16" ht="12.75">
      <c r="A21" s="72" t="s">
        <v>122</v>
      </c>
      <c r="B21" s="30" t="s">
        <v>137</v>
      </c>
      <c r="C21" s="31">
        <v>88156.62</v>
      </c>
      <c r="D21" s="31">
        <v>93057.82</v>
      </c>
      <c r="E21" s="31">
        <v>111424.98</v>
      </c>
      <c r="F21" s="31">
        <v>147504.05</v>
      </c>
      <c r="G21" s="31">
        <v>170289.98</v>
      </c>
      <c r="H21" s="31">
        <v>166577.89</v>
      </c>
      <c r="I21" s="31">
        <v>179135.59</v>
      </c>
      <c r="J21" s="31">
        <v>148727.16</v>
      </c>
      <c r="K21" s="31">
        <v>178604.77</v>
      </c>
      <c r="L21" s="31">
        <v>135753.74</v>
      </c>
      <c r="M21" s="31">
        <v>143718.24</v>
      </c>
      <c r="N21" s="31">
        <v>122956.54</v>
      </c>
      <c r="O21" s="31">
        <v>1685907.38</v>
      </c>
      <c r="P21" s="73">
        <f t="shared" si="0"/>
        <v>1.3222923294474835</v>
      </c>
    </row>
    <row r="22" spans="1:16" ht="12.75">
      <c r="A22" s="72" t="s">
        <v>123</v>
      </c>
      <c r="B22" s="30" t="s">
        <v>152</v>
      </c>
      <c r="C22" s="31">
        <v>87326.89</v>
      </c>
      <c r="D22" s="31">
        <v>91805.04</v>
      </c>
      <c r="E22" s="31">
        <v>120910.12</v>
      </c>
      <c r="F22" s="31">
        <v>119466.61</v>
      </c>
      <c r="G22" s="31">
        <v>117432.48</v>
      </c>
      <c r="H22" s="31">
        <v>115101.41</v>
      </c>
      <c r="I22" s="31">
        <v>112258.27</v>
      </c>
      <c r="J22" s="31">
        <v>124541.94</v>
      </c>
      <c r="K22" s="31">
        <v>150049.76</v>
      </c>
      <c r="L22" s="31">
        <v>87770.87</v>
      </c>
      <c r="M22" s="31">
        <v>95955.79</v>
      </c>
      <c r="N22" s="31">
        <v>113388.28</v>
      </c>
      <c r="O22" s="31">
        <v>1336007.46</v>
      </c>
      <c r="P22" s="73">
        <f t="shared" si="0"/>
        <v>1.0478585225972592</v>
      </c>
    </row>
    <row r="23" spans="1:16" ht="12.75">
      <c r="A23" s="72" t="s">
        <v>124</v>
      </c>
      <c r="B23" s="30" t="s">
        <v>82</v>
      </c>
      <c r="C23" s="31">
        <v>203267.14</v>
      </c>
      <c r="D23" s="31">
        <v>198942.86</v>
      </c>
      <c r="E23" s="31">
        <v>236288.99</v>
      </c>
      <c r="F23" s="31">
        <v>265255.77</v>
      </c>
      <c r="G23" s="31">
        <v>219949.99</v>
      </c>
      <c r="H23" s="31">
        <v>211078.44</v>
      </c>
      <c r="I23" s="31">
        <v>222529.15</v>
      </c>
      <c r="J23" s="31">
        <v>208036.85</v>
      </c>
      <c r="K23" s="31">
        <v>249765.25</v>
      </c>
      <c r="L23" s="31">
        <v>171873.01</v>
      </c>
      <c r="M23" s="31">
        <v>182965.58</v>
      </c>
      <c r="N23" s="31">
        <v>105267.45</v>
      </c>
      <c r="O23" s="31">
        <v>2475220.48</v>
      </c>
      <c r="P23" s="73">
        <f t="shared" si="0"/>
        <v>1.941367060386982</v>
      </c>
    </row>
    <row r="24" spans="1:16" ht="12.75">
      <c r="A24" s="72" t="s">
        <v>125</v>
      </c>
      <c r="B24" s="30" t="s">
        <v>83</v>
      </c>
      <c r="C24" s="31">
        <v>143251.76</v>
      </c>
      <c r="D24" s="31">
        <v>167976.93</v>
      </c>
      <c r="E24" s="31">
        <v>186554.37</v>
      </c>
      <c r="F24" s="31">
        <v>215277.26</v>
      </c>
      <c r="G24" s="31">
        <v>209799.15</v>
      </c>
      <c r="H24" s="31">
        <v>213008.56</v>
      </c>
      <c r="I24" s="31">
        <v>223699.48</v>
      </c>
      <c r="J24" s="31">
        <v>176022.4</v>
      </c>
      <c r="K24" s="31">
        <v>201563.73</v>
      </c>
      <c r="L24" s="31">
        <v>176128.03</v>
      </c>
      <c r="M24" s="31">
        <v>154593.51</v>
      </c>
      <c r="N24" s="31">
        <v>104856.7</v>
      </c>
      <c r="O24" s="31">
        <v>2172731.88</v>
      </c>
      <c r="P24" s="73">
        <f t="shared" si="0"/>
        <v>1.704118940905289</v>
      </c>
    </row>
    <row r="25" spans="1:16" ht="12.75">
      <c r="A25" s="28"/>
      <c r="D25" s="102"/>
      <c r="E25" s="102"/>
      <c r="F25" s="102"/>
      <c r="G25" s="118"/>
      <c r="H25" s="118"/>
      <c r="I25" s="102"/>
      <c r="J25" s="102"/>
      <c r="K25" s="102"/>
      <c r="L25" s="102"/>
      <c r="M25" s="118" t="s">
        <v>105</v>
      </c>
      <c r="N25" s="118"/>
      <c r="O25" s="71">
        <f>SUM(O5:O24)</f>
        <v>86227156.73999998</v>
      </c>
      <c r="P25" s="43">
        <f>SUM(P5:P24)</f>
        <v>67.62975789771315</v>
      </c>
    </row>
    <row r="26" spans="1:16" ht="13.5" customHeight="1">
      <c r="A26" s="28"/>
      <c r="D26" s="74"/>
      <c r="E26" s="74"/>
      <c r="F26" s="74"/>
      <c r="G26" s="119"/>
      <c r="H26" s="119"/>
      <c r="I26" s="74"/>
      <c r="J26" s="74"/>
      <c r="K26" s="74"/>
      <c r="L26" s="74"/>
      <c r="M26" s="119" t="s">
        <v>134</v>
      </c>
      <c r="N26" s="119"/>
      <c r="O26" s="71">
        <v>127498839.8900001</v>
      </c>
      <c r="P26" s="31">
        <f>O26/O$26*100</f>
        <v>100</v>
      </c>
    </row>
    <row r="28" spans="7:13" ht="12.75">
      <c r="G28" s="101"/>
      <c r="M28" s="101" t="s">
        <v>138</v>
      </c>
    </row>
  </sheetData>
  <sheetProtection/>
  <mergeCells count="4">
    <mergeCell ref="G25:H25"/>
    <mergeCell ref="G26:H26"/>
    <mergeCell ref="M25:N25"/>
    <mergeCell ref="M26:N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I43" sqref="I43"/>
    </sheetView>
  </sheetViews>
  <sheetFormatPr defaultColWidth="9.140625" defaultRowHeight="12.75"/>
  <cols>
    <col min="5" max="5" width="10.57421875" style="0" customWidth="1"/>
  </cols>
  <sheetData>
    <row r="1" ht="15">
      <c r="B1" s="42" t="s">
        <v>2</v>
      </c>
    </row>
    <row r="2" ht="15">
      <c r="B2" s="42" t="s">
        <v>84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3"/>
    </row>
    <row r="113" ht="12.75" customHeight="1"/>
    <row r="127" ht="12.75" customHeight="1"/>
  </sheetData>
  <sheetProtection/>
  <printOptions/>
  <pageMargins left="0.83" right="0.1968503937007874" top="0.27" bottom="0.1968503937007874" header="0.67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M1" sqref="M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3"/>
    </row>
    <row r="76" ht="12.75" customHeight="1"/>
  </sheetData>
  <sheetProtection/>
  <printOptions/>
  <pageMargins left="1.41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2009-01-01T13:00:26Z</cp:lastPrinted>
  <dcterms:created xsi:type="dcterms:W3CDTF">2002-11-01T09:35:27Z</dcterms:created>
  <dcterms:modified xsi:type="dcterms:W3CDTF">2009-01-01T13:01:09Z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-741082517</vt:i4>
  </property>
  <property fmtid="{D5CDD505-2E9C-101B-9397-08002B2CF9AE}" pid="3" name="_EmailSubject">
    <vt:lpwstr>Rakamlar için lazım olan dosyalar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987020526</vt:i4>
  </property>
  <property fmtid="{D5CDD505-2E9C-101B-9397-08002B2CF9AE}" pid="7" name="_ReviewingToolsShownOnce">
    <vt:lpwstr/>
  </property>
</Properties>
</file>